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58 - 2025OSB0158 Subministrament reactius laboratori\LICITACIÓ\"/>
    </mc:Choice>
  </mc:AlternateContent>
  <xr:revisionPtr revIDLastSave="0" documentId="8_{B41B4AC7-C784-4A18-A540-8768CCF71D09}" xr6:coauthVersionLast="47" xr6:coauthVersionMax="47" xr10:uidLastSave="{00000000-0000-0000-0000-000000000000}"/>
  <bookViews>
    <workbookView xWindow="3120" yWindow="1155" windowWidth="14745" windowHeight="11385" xr2:uid="{646D8B25-B840-4059-A892-5751C254EEA8}"/>
  </bookViews>
  <sheets>
    <sheet name="Lot 7 Patr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3" i="1" l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S4" i="1"/>
  <c r="S6" i="1" s="1"/>
  <c r="N4" i="1"/>
  <c r="N3" i="1"/>
  <c r="N105" i="1" s="1"/>
</calcChain>
</file>

<file path=xl/sharedStrings.xml><?xml version="1.0" encoding="utf-8"?>
<sst xmlns="http://schemas.openxmlformats.org/spreadsheetml/2006/main" count="465" uniqueCount="372">
  <si>
    <r>
      <t xml:space="preserve">1.- EN CAS D'OFERTAR EL PRODUCTE REFERENCIAT ÉS OBLIGATORI POSAR EL </t>
    </r>
    <r>
      <rPr>
        <b/>
        <sz val="11"/>
        <color rgb="FFFF0000"/>
        <rFont val="Aptos Narrow"/>
        <family val="2"/>
        <scheme val="minor"/>
      </rPr>
      <t>PREU UNITARI</t>
    </r>
    <r>
      <rPr>
        <sz val="11"/>
        <color theme="1"/>
        <rFont val="Aptos Narrow"/>
        <family val="2"/>
        <scheme val="minor"/>
      </rPr>
      <t xml:space="preserve"> EN LA TOTALITAT DELS ANYS (COLUMNA K, L, M). 
2.- SI NO S'OFERTA ÉS OBLIGATORI DEIXAR LES </t>
    </r>
    <r>
      <rPr>
        <b/>
        <sz val="11"/>
        <color rgb="FFFF0000"/>
        <rFont val="Aptos Narrow"/>
        <family val="2"/>
        <scheme val="minor"/>
      </rPr>
      <t>CEL.LES EN BLANC</t>
    </r>
    <r>
      <rPr>
        <sz val="11"/>
        <color theme="1"/>
        <rFont val="Aptos Narrow"/>
        <family val="2"/>
        <scheme val="minor"/>
      </rPr>
      <t xml:space="preserve">
</t>
    </r>
  </si>
  <si>
    <t>ITEM</t>
  </si>
  <si>
    <t>DESCRIPCIÓ</t>
  </si>
  <si>
    <t>REFERENCIA</t>
  </si>
  <si>
    <t>MARCA</t>
  </si>
  <si>
    <t>ESPECIFICACIONS</t>
  </si>
  <si>
    <t>TOTAL ATL</t>
  </si>
  <si>
    <t>Import Total*</t>
  </si>
  <si>
    <t>Pressupost  de Licitació</t>
  </si>
  <si>
    <t>Referències ofertades</t>
  </si>
  <si>
    <t>Referències totals del lot</t>
  </si>
  <si>
    <t>Percentatge</t>
  </si>
  <si>
    <t>TOTAL LOT *</t>
  </si>
  <si>
    <t>* El total de l'oferta s’utilitzarà als únics efectes de poder comparar ofertes i determinar la puntuació de cada oferta, però en cap cas serà limitativa de l’import a consumir, el qual ve determinat pel valor estimat publicat. És a dir, que en cas de rebaixa dels diferents preus unitaris en la licitació, en execució del mateix només suposa una limitació el valor estimat fixat, podent-se adjudicar més unitats de producte de les previstes en els plecs fins exhaurir aquest pressupost.</t>
  </si>
  <si>
    <t>Total 2026</t>
  </si>
  <si>
    <t>Total 2027</t>
  </si>
  <si>
    <t>Total 2028</t>
  </si>
  <si>
    <t>Preu 
unitari ofert 2026</t>
  </si>
  <si>
    <t>Preu
 unitari ofert 2027</t>
  </si>
  <si>
    <t>Preu 
unitari ofert 2028</t>
  </si>
  <si>
    <t> </t>
  </si>
  <si>
    <t>SCHARLAB</t>
  </si>
  <si>
    <t>MERCK</t>
  </si>
  <si>
    <t>THERMO-SCIENTIFIC</t>
  </si>
  <si>
    <t>CHEM-LAB</t>
  </si>
  <si>
    <t>PANREAC</t>
  </si>
  <si>
    <t>Merck</t>
  </si>
  <si>
    <t>-</t>
  </si>
  <si>
    <t>SUPELCO</t>
  </si>
  <si>
    <t>HANNA INSTRUMENTS</t>
  </si>
  <si>
    <t>chemlab</t>
  </si>
  <si>
    <t>7.1</t>
  </si>
  <si>
    <t>Patrón Aluminio 1000 mg/L</t>
  </si>
  <si>
    <t>Aluminium standard solution traceable to SRM from NIST Al(NO₃)₃ in HNO₃ 0.5 mol/l 1000 mg/l Al Certipur® 500mL</t>
  </si>
  <si>
    <t>7.2</t>
  </si>
  <si>
    <t>Patrón Amonio 1000 mg/L</t>
  </si>
  <si>
    <t>Ammonium standard solution traceable to SRM from NIST NH₄Cl in H₂O 1000 mg/l NH₄ Certipur® 500mL</t>
  </si>
  <si>
    <t>7.3</t>
  </si>
  <si>
    <t>Patrón Bromato 1000 µg/mL</t>
  </si>
  <si>
    <t>ICC-010</t>
  </si>
  <si>
    <t>ULTRASCIENTIFIC</t>
  </si>
  <si>
    <t>Potassium bromate (as bromate): 1000 µg/mL 125mL. Solvent: water (low TOC, 50 ppb)</t>
  </si>
  <si>
    <t>7.4</t>
  </si>
  <si>
    <t>Patrón Bromuro 1000 mg/L</t>
  </si>
  <si>
    <t>Bromide standard solution traceable to SRM from NIST NaBr in H₂O 1000 mg/l Br Certipur® 500mL</t>
  </si>
  <si>
    <t>7.5</t>
  </si>
  <si>
    <t>Patrón Calcio 1000 mg/L</t>
  </si>
  <si>
    <t>Calcium standard solution traceable to SRM from NIST Ca(NO₃)₂ in HNO₃ 0.5 mol/l 1000 mg/l Ca Certipur® 500mL</t>
  </si>
  <si>
    <t>7.6</t>
  </si>
  <si>
    <t xml:space="preserve">Patrón Cianuro 1000 mg/L </t>
  </si>
  <si>
    <t>Cyanide standard solution traceable to SRM from NIST K₂[Zn(CN)₄] in H₂O 1000 mg/l CN Certipur® 500mL</t>
  </si>
  <si>
    <t>7.7</t>
  </si>
  <si>
    <t xml:space="preserve">Patrón Cloratos 1000 µg/mL </t>
  </si>
  <si>
    <t>ICC-011</t>
  </si>
  <si>
    <t>Potassium chlorate (as chlorate): 1000 µg/mL  125mL. Solvent: water (low TOC, 50 ppb)</t>
  </si>
  <si>
    <t>7.8</t>
  </si>
  <si>
    <t>Patrón Cloritos 1000 µg/mL</t>
  </si>
  <si>
    <t>ICC-012</t>
  </si>
  <si>
    <t>Sodium chlorite (as chlorite): 1000 µg/mL 125mL</t>
  </si>
  <si>
    <t>7.9</t>
  </si>
  <si>
    <t>Patrón Cloruros 1000 mg/L</t>
  </si>
  <si>
    <t>Chloride standard solution traceable to SRM from NIST NaCl in H₂O 1000 mg/l Cl Certipur® 500mL</t>
  </si>
  <si>
    <t>7.10</t>
  </si>
  <si>
    <t xml:space="preserve">Patrón Cromo(VI)  1000 mg/L </t>
  </si>
  <si>
    <t>Chromium Standard Solution, CRM traceable to SRM from NIST, 1.00 mg/l Cr(VI) in H₂O 100mL</t>
  </si>
  <si>
    <t>7.11</t>
  </si>
  <si>
    <t>Patrón Fluoruros 1000 mg/L</t>
  </si>
  <si>
    <t>Fluoride standard solution traceable to SRM from NIST NaF in H₂O 1000 mg/l F Certipur® 500mL</t>
  </si>
  <si>
    <t>7.12</t>
  </si>
  <si>
    <t>Patrón Fosfatos 1000 mg/L</t>
  </si>
  <si>
    <t>trazable a SRM de NIST KH₂PO₄ en H₂O 1000 mg/l PO₄</t>
  </si>
  <si>
    <t>7.13</t>
  </si>
  <si>
    <t>Patrón Hierro 1000 mg/L</t>
  </si>
  <si>
    <t>Iron standard solution traceable to SRM from NIST Fe(NO₃)₃ in HNO₃ 0.5 mol/l 1000 mg/l Fe Certipur® 500 mL</t>
  </si>
  <si>
    <t>7.14</t>
  </si>
  <si>
    <t>Patrón Manganeso 1000 mg/L</t>
  </si>
  <si>
    <t>Manganese standard solution traceable to SRM from NIST Mn(NO₃)₂ in HNO₃ 0.5 mol/l 1000 mg/l Mn Certipur® 500mL</t>
  </si>
  <si>
    <t>7.15</t>
  </si>
  <si>
    <t>Patrón Nitratos 1000 mg/L</t>
  </si>
  <si>
    <t>trazable a SRM de NIST NaNO₃ en H₂O 1000 mg/l NO₃</t>
  </si>
  <si>
    <t>7.16</t>
  </si>
  <si>
    <t>Patrón Nitritos 1000 mg/L</t>
  </si>
  <si>
    <t>Nitrite standard solution traceable to SRM from NIST NaNO₂ in H₂O 1000 mg/l NO₂ Certipur® 500mL</t>
  </si>
  <si>
    <t>7.17</t>
  </si>
  <si>
    <t>Patrón Sulfatos 1000 mg/L</t>
  </si>
  <si>
    <t>Sulfate standard solution traceable to SRM from NIST Na₂SO₄ in H₂O 1000 mg/l SO₄ Certipur® 500mL</t>
  </si>
  <si>
    <t>7.18</t>
  </si>
  <si>
    <t>Patrón TOC 50 ppm</t>
  </si>
  <si>
    <t>Patrón de Calibración TOC (50 mg/l)  1000mL. Composición (106,3 mg C8H5O4K/ L H2O). Concentración (en C4+): 50±0,3mg/l</t>
  </si>
  <si>
    <t>7.19</t>
  </si>
  <si>
    <t>Reagecon™ Hazen Platinum-Cobalt Color Standards, 100 Units</t>
  </si>
  <si>
    <t>12057276 </t>
  </si>
  <si>
    <t>Fisher Scientific</t>
  </si>
  <si>
    <t>7.20</t>
  </si>
  <si>
    <t>NDF Check Standards for Chlorometer</t>
  </si>
  <si>
    <t>PTC045</t>
  </si>
  <si>
    <t>Palintest</t>
  </si>
  <si>
    <t>Neutral Density Filter Check Standards for Chlorometer. Supplied in hard case with certification.</t>
  </si>
  <si>
    <t>7.21</t>
  </si>
  <si>
    <t xml:space="preserve">pH-Calibration set (1x pH 7, 1x pH 9, each 40 ml) </t>
  </si>
  <si>
    <t>A-85.119.010</t>
  </si>
  <si>
    <t>SWAN ANALYTICS</t>
  </si>
  <si>
    <t>7.22</t>
  </si>
  <si>
    <t>Antimony Standard for ICP 1000 ppm</t>
  </si>
  <si>
    <t>73495-100ML</t>
  </si>
  <si>
    <t>TraceCERT®, 1000 mg/L Sb in nitric acid</t>
  </si>
  <si>
    <t>7.23</t>
  </si>
  <si>
    <t>Patrón 12880 mS</t>
  </si>
  <si>
    <t>Densidad:1,002 kg/l
Descripción Física:Líquido  COMPOSICIÓN: Potasio Cloruro: 0,100 mol/l
 VARIACIÓN DE LA CONDUCTIVIDAD EN FUNCIÓN DE LA TEMPERATURA
 T (°C): (mS/cm)
 20,0: 11,67
 21,0: 11,91
 22,0: 12,15
 23,0: 12,39
 24,0: 12,64
 25,0: 12,88
 26,0: 13,13
 27,0: 13,37
 28,0: 13,62
 29,0: 13,87
 30,0: 14,12
 Conductividad a 25°C: 12,82 - 12,94 mS/cm NC:38220000,</t>
  </si>
  <si>
    <t>7.24</t>
  </si>
  <si>
    <t>Patrón 147  µS/cm (250 ml)</t>
  </si>
  <si>
    <t>Densidad:1,002 kg/l
Descripción Física:LíquidoCOMPOSICIÓN:
 Potasio Cloruro: 0,001 mol/l
 VARIACIÓN DE LA CONDUCTIVIDAD EN FUNCIÓN DE LA TEMPERATURA
 T (°C): (μS/cm)
 20,0: 133
 21,0: 136
 22,0: 139
 23,0: 142
 24,0: 145
 25,0: 147
 26,0: 150
 27,0: 153
 28,0: 156
 29,0: 159
 30,0: 162
 Conductividad a 25°C: 142 - 152 μS/cm NC:38220000</t>
  </si>
  <si>
    <t>7.25</t>
  </si>
  <si>
    <t>Chloride standard solution
traceable to SRM from NIST NaCl in H₂O 1000 mg/l Cl Certipur®      500mL</t>
  </si>
  <si>
    <t>7.26</t>
  </si>
  <si>
    <t>Patrón de Boro 1 ppm (Plasma HIQU)</t>
  </si>
  <si>
    <t>CL01.0231.001.0500</t>
  </si>
  <si>
    <t xml:space="preserve">(5.719 mg H3BO3 / l H2O) trazable a NITS SRMs con certificado para ISO 17025 </t>
  </si>
  <si>
    <t>7.27</t>
  </si>
  <si>
    <t>Patrón conductividad 84 microS</t>
  </si>
  <si>
    <t>84131.180</t>
  </si>
  <si>
    <t>VWR Chemicals</t>
  </si>
  <si>
    <t>Estándar de conductividad 84 µS/cm (25 °C). Volumen 100 mL</t>
  </si>
  <si>
    <t>7.28</t>
  </si>
  <si>
    <t>Patrón de conductividad, 50000 µS/cm (25 ºC), KCl solución acuosa</t>
  </si>
  <si>
    <t>PA01030250</t>
  </si>
  <si>
    <t>Densidad: 1,02 g/cm3
Solub. en agua: (20 ºC): miscible
conductividad (25 °C): 49900 - 50100 µS/cm
incertidumbre &lt; 1%</t>
  </si>
  <si>
    <t>7.29</t>
  </si>
  <si>
    <t>Patrón color 100 HAZ (1L)</t>
  </si>
  <si>
    <t>HAZ100</t>
  </si>
  <si>
    <t>REAGECON</t>
  </si>
  <si>
    <t>Platinum-Cobalt, Pt-Co, Hazen or APHA colour;covers the requirements of ASTM Method D 1209</t>
  </si>
  <si>
    <t>7.30</t>
  </si>
  <si>
    <t>Patrón sílice 1000 mg/L</t>
  </si>
  <si>
    <t>trazable a SRM de NIST SiO₂ en NaOH 0,5 mol/l 1000 mg/l</t>
  </si>
  <si>
    <t>7.31</t>
  </si>
  <si>
    <t>Patrón TOC 1000 mg/L</t>
  </si>
  <si>
    <t>según EN 1484-H3/DIN 38409-H3 en forma de potasio hidrogenoftalato en agua, estabilizado 1000 mg/l </t>
  </si>
  <si>
    <t>7.32</t>
  </si>
  <si>
    <t>Patrones juego pH (4,7,9) (10 sobres x caja)</t>
  </si>
  <si>
    <t>METROHM</t>
  </si>
  <si>
    <t>Con certificado de calidad</t>
  </si>
  <si>
    <t>7.33</t>
  </si>
  <si>
    <t>Multi element ICP solucion patron (14E)</t>
  </si>
  <si>
    <t>CL01,39358,0500</t>
  </si>
  <si>
    <t>Conté 14 elements en un 2% d’HNO3
* Sol d'alta qualitat estàndard. per SF, AAS, ICP, FE, IC amb certificat per a ISO 17025
Forma: líquid
Color: incolor
Punt de fusió: 0 ° C
Punt d'ebullició: 100 ° C
Punt d'inflexió: 1,04 g / ml
Temp. D’emmagatzematge: RT
500 ml
Especificacions
Plata (Ag) 1 mg / l ,Arsènic (As) 1 mg / l ,Bismut (Bi) 1 mg / l
Cadmi (Cd) 1 mg / l, Ceri (Ce) 1 mg / l, Cobalt (Co) 1 mg / l
Cesi (Cs) 1 mg / l, Coure (Cu) 1 mg / l, Manganès (Mn) 1 mg / l
Molibdè (Mo) 1 mg / l, Plom (Pb) 1 mg / l, Seleni (Se) 1 mg / l
Titani (Ti) 1 mg / l, Urani (U)</t>
  </si>
  <si>
    <t>7.34</t>
  </si>
  <si>
    <t>Multi element ICP solucion patron (15E)</t>
  </si>
  <si>
    <t>CL01,39359,0500</t>
  </si>
  <si>
    <t xml:space="preserve">Conté 15 elements en un 2% d’HNO3
* Sol d'alta qualitat estàndard. per SF, AAS, ICP, FE, IC amb certificat per a ISO 17025
Forma: líquid
Color: incolor
Punt de fusió: 0 ° C
Punt d'ebullició: 100 ° C
Punt d'inflexió: 1,04 g / ml
Temp. D’emmagatzematge: RT
500 ml
Especificacions
Estronci (Sr) 40 mg / l, Ferro (Fe) 20 mg / l, Alumini (Al) 10 mg / l
Bor (B) 10 mg / l, Bari (Ba) 10 mg / l, Fòsfor (P) 10 mg / l
Zinc (Zn) 10 mg / l, Níquel (Ni) 2 mg / l, Berili (Be) 1 mg / l
Crom (Cr) 1 mg / l, Liti (Li) 1 mg / l, Rubidi (Rb) 1 mg / l
Antimoni (Sb) 1 mg / l, Estany (Sn) 1 mg / l, Vanadi (V) 1 mg </t>
  </si>
  <si>
    <t>7.35</t>
  </si>
  <si>
    <t>Potasio</t>
  </si>
  <si>
    <t>Potassium ICP standard traceable to SRM from NIST KNO₃ in HNO₃ 2-3% 1000 mg/l K Certipur®
Related Categories Additional Standards, Analytical Standards, Analytical/Chromatography, ICP CRMs, ICP-OES/-MS,
Spectroscopy
storage conditions   Store at +15°C to +25°C.
density   1.013 g/cm3 at 20 °C
pH   0.5 (20 °C in H2O)</t>
  </si>
  <si>
    <t>7.36</t>
  </si>
  <si>
    <t>Magnesio</t>
  </si>
  <si>
    <t>Magnesium ICP standard
traceable to SRM from NIST Mg(NO₃)₂ in HNO₃ 2-3% 1000 mg/l Mg Certipur®
Related Categories Additional Standards, Analytical Standards, Analytical/Chromatography, ICP CRMs, ICP-OES/-MS,
Spectroscopy
storage conditions   Store at +15°C to +25°C.
density   1.016 g/cm3 at 20 °C
pH   0.5 (20 °C in H2O)</t>
  </si>
  <si>
    <t>7.37</t>
  </si>
  <si>
    <t>Mercurio</t>
  </si>
  <si>
    <t>ALFA AESAR</t>
  </si>
  <si>
    <t>Solució estàndard per ICP 50ml, Hg 1000 µg / ml
Número MDL: MFCD00011035
Fórmula molecular: Hg en 5% de HNO3
Especificació del producte
Concentració: 1.000 μg / ml ± 1%
Concentració: 1000 ± 5 µg / ml de mercuri
Matriu: 5% HNO3
Material inicial: Hg</t>
  </si>
  <si>
    <t>7.38</t>
  </si>
  <si>
    <t>Patrón Calcio</t>
  </si>
  <si>
    <t>Calcio solución patrón Ca=1,000 g/l 500 ml
para AAS
NOMBRE DE CALIDAD:
para AAS
COMENTARIO DE CABECERA:
[Ca(NO3)2.4H2O en HNO3 0,5N] para espectrofotometría
Calcio Nitrato 4-hidrato: 5,900 g
Acido Nítrico 0,5N (c.s.p.): 1000 ml
con certificado
Trazabilidad: NIST
Concentración (en Ca): 0,998 - 1,002</t>
  </si>
  <si>
    <t>7.39</t>
  </si>
  <si>
    <t>Boro</t>
  </si>
  <si>
    <t>Patrón de Boro trazable a SRM de NIST H₃BO₃ en H₂O 1000 mg/l B Certipur®
Embalaje: Frasco, plástico Cant./Env. 100ml
Densidad 1.000 g/cm3 (20 °C)
Valor de pH 4 (H₂O, 20 °C)
con certificado para la 17025</t>
  </si>
  <si>
    <t>7.40</t>
  </si>
  <si>
    <t>Calcio</t>
  </si>
  <si>
    <t>Calcium ICP Standard
traceable to SRM from NIST Ca(NO₃)₂ in HNO₃ 2-3% 1000 mg/l Ca Certipur®
Related Categories Additional Standards, Analytical Standards, Analytical/Chromatography, ICP CRMs, ICP-OES/-MS,
Spectroscopy
storage conditions   Store at +15°C to +25°C.
density   1.014 g/cm3 at 20 °C
pH   0.5 (20 °C in H2O)</t>
  </si>
  <si>
    <t>7.41</t>
  </si>
  <si>
    <t>Patrón conductividad 0,015 MS/cm</t>
  </si>
  <si>
    <t xml:space="preserve">Potasio cloruro en solución ( nominal 0,015 mS/cm)  en una caja con 5 x 100 ml
Material de referencia certificado para medición de la conductividad electrolítica, trazable a PTB y NIST (c=0.0001 mol/l) Certipur®
con certificado de análisis y de calidad </t>
  </si>
  <si>
    <t>7.42</t>
  </si>
  <si>
    <t>Patrón conductividad 80000 µS/cm</t>
  </si>
  <si>
    <t>HI7034</t>
  </si>
  <si>
    <t xml:space="preserve">Solución calibración CE 80000 microS/cm
Soluciones estándar de conductividad de 80000 µS / cm  que se preparan utilizando una solución de cloruro de potasio trazable a NIST.
</t>
  </si>
  <si>
    <t>7.43</t>
  </si>
  <si>
    <t>7.44</t>
  </si>
  <si>
    <t>Patrón de Boro 15 ppm en Agua (NIST traceable) (1L)</t>
  </si>
  <si>
    <t>CL01.0231.015.0500</t>
  </si>
  <si>
    <t xml:space="preserve">Patrón de Boro de 15 ppm (85.79 mg H3BO3 / l H2O) trazable a NITS SRMs con certificado para ISO 17025 </t>
  </si>
  <si>
    <t>7.45</t>
  </si>
  <si>
    <t>Patrón de Silicio (1000 ppm)</t>
  </si>
  <si>
    <t>Patrón de Silicio para ICP referible a SRM de NIST, SiO₂ en NaOH 2 % 1000 mg/l Si Certipu
Embalaje: Frasco, plástico Cant./Env. 100ml
Densidad 1.022 g/cm3 (20 °C)
Valor de pH 13.5 (H₂O, 20 °C)
con certificado para la 17025</t>
  </si>
  <si>
    <t>7.46</t>
  </si>
  <si>
    <t>Patrón pH 10,00</t>
  </si>
  <si>
    <t>Tampón, Solución pH 10,00 (20°C) 1000ml
Composición:
Acido Bórico: 3,092 g
Potasio Cloruro: 3,728 g
Sodio Hidróxido 50% p/p: 2,34 ml
Conservante 1%: 5 ml
Agua (c.s.p.): 1 l
VARIACIÓN DEL pH EN FUNCIÓN DE LA TEMPERATURA
T (°C): ApH
0: +0,26
5: +0,17
10: +0,11
15: +0,05
20: 0
25: -0,06
30: -0,11
35: -0,16
40: -0,18
50: -0,26
Incertidumbre: en el certificado certificado
Trazabilidad: NIST
pH a 20°C: 9,95 - 10,05</t>
  </si>
  <si>
    <t>7.47</t>
  </si>
  <si>
    <t>Patrón pH 4</t>
  </si>
  <si>
    <t>Tampón, Solución pH 4,00 (20°C) 1000ml
COMPOSICIÓN:
Acido Cítrico 1 H2O: 11,768 g
Sodio Hidróxido 50% p/p: 6 ml
Acido Clorhídrico 35%: 3,96 ml
Conservante 1%: 5 ml
Agua (c.s.p.): 1 l
VARIACIÓN DEL pH EN FUNCIÓN DE LA TEMPERATURA
T (°C): ApH
0: +0,05
5: +0,04
10: +0,02
15: +0,01
20: 0
25: +0,01
30: +0,01
35: +0,01
40: +0,01
50: 0
Incertidumbre: en el certificado
Trazabilidad: NIST
pH a 20°C: 3,98 - 4,02</t>
  </si>
  <si>
    <t>7.48</t>
  </si>
  <si>
    <t>Patrón pH 7</t>
  </si>
  <si>
    <t>Tampón, Solución pH 7,00 (20°C) 1000ml
COMPOSICIÓN:
Potasio di-Hidrógeno Fosfato: 3,522 g
di-Sodio Hidrógeno Fosfato 12-hidrato: 14,020 g
Conservante 1%: 5 ml
Agua (c.s.p.): 1 l
VARIACIÓN DEL pH EN FUNCIÓN DE LA TEMPERATURA
T (°C): ApH
0: +0,13
5: +0,07
10: +0,05
15: +0,02
20: 0
25: -0,02
30: -0,02
35: -0,04
40: -0,05
50: -0,05
Incertidumbre: en el certificado
Trazabilidad: NIST
pH a 20°C: 6,98 - 7,02</t>
  </si>
  <si>
    <t>7.49</t>
  </si>
  <si>
    <t>Patrón pH 8</t>
  </si>
  <si>
    <t>272583.12</t>
  </si>
  <si>
    <t>²Dansk Fundamental Metrologi A/S está acreditada para realizar mediciones del pH por la Fundación de metrología y acreditación danesa (DANAK) (n.º 255) Notas especiales:Período de validez observado una vez abierto (en las condiciones de uso y almacenamiento recomendadas): 3 meses Trazable a NIST:Sí Valor(es) de pH:7,000 ± 0,010 pH a 25 °C Vida útil:24 meses Volumen / tamaño de embalaje:500 mL</t>
  </si>
  <si>
    <t>7.50</t>
  </si>
  <si>
    <t>Patrón Rodio (10 ppm)</t>
  </si>
  <si>
    <t>Rhodium standard 10 mg/l
(Rhodium(III) nitrate in nitric acid 0.5 mol/l) internal standard for ICP-MS
Related Categories Additional Standards, Analytical Standards, Analytical/Chromatography, ICP CRMs, ICP-OES/-MS,
Spectroscopy
storage conditions   Store at +15°C to +25°C.
density   1.02 g/cm3 at 20 °C
pH   1 (20 °C in H2O)</t>
  </si>
  <si>
    <t>7.51</t>
  </si>
  <si>
    <t>SETUP SOLUTION i CAP Q</t>
  </si>
  <si>
    <t>Solución con un 2% de Acido nítrico   en agua  pura con una concentración de Be 35+/- 1.75 µg/l , Zn 20 +/- 1.00 µg/l, Cu , Ni  15+/- 0.75 µg/l , Al, Ga , Mg  10+/- 0.5 µg/l .   Co, Li , Sc  8 +/- 0.5 µg/l ,   Ag, Mn  6 +/- 0.3 µg/l, Sr 5+/- 0.25  µg/l, Ba, TI 4 +/- 0.20 µg/l . Bi, Ce, Cs, Ho, In,Rh, Ta, Tb, U, Y 3+/- 0.15  µg/l</t>
  </si>
  <si>
    <t>7.52</t>
  </si>
  <si>
    <t>Trihalometanes MIX solucion de calibracion</t>
  </si>
  <si>
    <t>4M8140-U</t>
  </si>
  <si>
    <t>Material de referència certificat de qualitat  TraceCERT®
calibració de tipus estàndard
ampolla d'embalatge de 5 × 1 ml
concentració 2000 μg / ml cada component en metanol
aplicació (s) HPLC: adequat
 cromatografia de gas (GC): adequada
Agència / Mètode EPA 501.1
 EPA 501.2
 EPA 501.3
 EPA 601
Indústria destacada Mediambiental
format, solució multicomponent
temp. d'emmagatzematge 2-8 ° C</t>
  </si>
  <si>
    <t>7.53</t>
  </si>
  <si>
    <t>Tune B i CAP Q</t>
  </si>
  <si>
    <r>
      <t>Solución con un 2% de Acido nítrico  y un 0.5 % de HCl en agua con una concentración d eBa, Bi, Ce, Co, In , Li, U de 1.00 +/- 0.05 µ</t>
    </r>
    <r>
      <rPr>
        <sz val="10.199999999999999"/>
        <rFont val="Calibri"/>
        <family val="2"/>
      </rPr>
      <t xml:space="preserve">g/l </t>
    </r>
  </si>
  <si>
    <t>7.54</t>
  </si>
  <si>
    <t>Patró THMs 20 ppm</t>
  </si>
  <si>
    <t xml:space="preserve">VO-GLEN-2957 </t>
  </si>
  <si>
    <t>SPEXCertiPrep</t>
  </si>
  <si>
    <t>7.55</t>
  </si>
  <si>
    <t>oro patron ICP 1000ppm</t>
  </si>
  <si>
    <t>merck</t>
  </si>
  <si>
    <t>trazable a SRM de NIST H(AuCl₄) en HCl 7% 1000 mg/l Au Certipur</t>
  </si>
  <si>
    <t>7.56</t>
  </si>
  <si>
    <t>Patrón pH 4,01; color rojo</t>
  </si>
  <si>
    <t>OR910104</t>
  </si>
  <si>
    <t>Frasco 475 mL</t>
  </si>
  <si>
    <t>7.57</t>
  </si>
  <si>
    <t>Patrón pH 7,00 color amarillo</t>
  </si>
  <si>
    <t>OR910107</t>
  </si>
  <si>
    <t>7.58</t>
  </si>
  <si>
    <t>Patrón pH 10,01; color azul</t>
  </si>
  <si>
    <t>OR910110</t>
  </si>
  <si>
    <t>7.59</t>
  </si>
  <si>
    <t>Patrón conductividad de 100 microS</t>
  </si>
  <si>
    <t>OR011008</t>
  </si>
  <si>
    <t>5 x 59 mL ORION</t>
  </si>
  <si>
    <t>7.60</t>
  </si>
  <si>
    <t>Patrón conductividad de 1413 microS</t>
  </si>
  <si>
    <t>OR011007</t>
  </si>
  <si>
    <t>7.61</t>
  </si>
  <si>
    <t>Patrón conductividad de 12,9 MS</t>
  </si>
  <si>
    <t>OR011006</t>
  </si>
  <si>
    <t>5 x 60 mL</t>
  </si>
  <si>
    <t>7.62</t>
  </si>
  <si>
    <t>Patrón de pH 1,68</t>
  </si>
  <si>
    <t>OR9116860</t>
  </si>
  <si>
    <t>Caja de 5 frascos de 60ml de solución tampón pH 1.68</t>
  </si>
  <si>
    <t>7.63</t>
  </si>
  <si>
    <t>Patrón de conductividad de 111.9 mS/cm</t>
  </si>
  <si>
    <t>OR011005</t>
  </si>
  <si>
    <t>Patrón de conductividad de 111.9 mS/cm, caja de 5 frascos de 60mL</t>
  </si>
  <si>
    <t>7.64</t>
  </si>
  <si>
    <t>Patrón de conductividad de 84 micros</t>
  </si>
  <si>
    <t>ECCON84BT</t>
  </si>
  <si>
    <t>Patrón de conductividad 84 µS/cm KCl calibration solution</t>
  </si>
  <si>
    <t>7.65</t>
  </si>
  <si>
    <t>Patró Geosmina 100ng/µL in methanol</t>
  </si>
  <si>
    <t>XA14005000ME</t>
  </si>
  <si>
    <t>DR. EHRENSTORFER</t>
  </si>
  <si>
    <t>Geosmina 100 ng/µL en metanol</t>
  </si>
  <si>
    <t>7.66</t>
  </si>
  <si>
    <t>RHENIUM ICP STANDARD TRACEABLE TO SRM FR</t>
  </si>
  <si>
    <t>1703440100</t>
  </si>
  <si>
    <t>trazable a SRM de NIST (NH₄)₂ReO₄ en H₂O 1000 mg/l Re</t>
  </si>
  <si>
    <t>7.67</t>
  </si>
  <si>
    <t>SCANDIUM STANDARD SOLUTION TRACEABLE TO</t>
  </si>
  <si>
    <t>1195130100</t>
  </si>
  <si>
    <t xml:space="preserve">trazable a SRM de NIST 1000 mg/l </t>
  </si>
  <si>
    <t>7.68</t>
  </si>
  <si>
    <t>Multi Element ICP Standard sol. SDWA-09 (19E)</t>
  </si>
  <si>
    <t>CL01.13831.0100</t>
  </si>
  <si>
    <t>Multi Element ICP Standard sol. SDWA-09 (19E) Aluminium (Al) : 10 mg/l
Antimony (Sb) : 100 mg/l
Arsenic (As) : 100 mg/l
Barium (Ba) : 10 mg/l
Beryllium (Be) : 10 mg/l
Cadmium (Cd) : 10 mg/l
Calcium (Ca) : 100 mg/l
Chromium (Cr) : 10 mg/l
Copper (Cu) : 10 mg/l
Iron (Fe) : 100 mg/l
Lead (Pb) : 10 mg/l
Manganese (Mn) : 10 mg/l
Nickel (Ni) : 10 mg/l
Selenium (Se) : 10 mg/l
Silicon (Si) : 100 mg/l
Silver (Ag) : 10 mg/l
Sodium (Na) : 100 mg/l
Thallium (TI) : 10 mg/l
Zinc (Zn) : 10 mg/l
Contains 19 element in 2% HNO3 (SDWA-09</t>
  </si>
  <si>
    <t>7.69</t>
  </si>
  <si>
    <t>Bromuro-bromato en solución</t>
  </si>
  <si>
    <t>for 1000 ml, c(Br₂) = 0,05 mol/l (0.1 N) </t>
  </si>
  <si>
    <t>7.70</t>
  </si>
  <si>
    <t>Boron standard solution 10 µg/ml (Plasma HIQU)</t>
  </si>
  <si>
    <t>CL01.0231.010.0500</t>
  </si>
  <si>
    <t>Boron standard solution 10 µg/ml (Plasma HIQU)
57.19 mg H3BO3 / l H2O (Keep Cool !)
Solution contains 9.9 - 10.1 µg/ml of B - Method Accuracy ±1%
Traceability: Reference standards acc. NIST SRM 3107</t>
  </si>
  <si>
    <t>7.71</t>
  </si>
  <si>
    <t>Sodium standard solution 10 µg/ml (Plasma HIQU)</t>
  </si>
  <si>
    <t>CL01.1401.010.0500</t>
  </si>
  <si>
    <t>Sodium standard solution 10 µg/ml (Plasma HIQU)
36.98 mg NaNO3 / l 1% HNO3 (Keep Cool !)
Solution contains 9.9 - 10.1 µg/ml of Na - Method Accuracy ±1%
Traceability: Reference standards acc. NIST SRM 3152a</t>
  </si>
  <si>
    <t>7.72</t>
  </si>
  <si>
    <t>Calcium standard solution 10 µg/ml (Plasma HIQU)</t>
  </si>
  <si>
    <t>CL01.0311.010.0500</t>
  </si>
  <si>
    <t>Calcium standard solution 10 µg/ml (Plasma HIQU)
25 mg CaCO3 / l 2 to 5% HNO3 (Keep Cool !)
Solution contains 9.9 - 10.1 µg/ml of Ca - Method Accuracy ±1%
Traceability: Reference standards acc. NIST SRM 3109a</t>
  </si>
  <si>
    <t>7.73</t>
  </si>
  <si>
    <t xml:space="preserve">CLOSTRIDIUM PERFRINGENS NCTC 19170 </t>
  </si>
  <si>
    <t>CRM13170M-10EA</t>
  </si>
  <si>
    <t>30-120 CFU, suitable for microbiology, certified reference material,</t>
  </si>
  <si>
    <t>7.74</t>
  </si>
  <si>
    <t>ENTEROCOCCUS  FAECALIS NCTC 775 LOW COUNT LEN</t>
  </si>
  <si>
    <t>CRM00775L-10EA</t>
  </si>
  <si>
    <t>7.75</t>
  </si>
  <si>
    <t>ESCHERICHIA COLI NCTC 9001 LOW COUNT LEN</t>
  </si>
  <si>
    <t>CRM09001L-10EA</t>
  </si>
  <si>
    <t>7.76</t>
  </si>
  <si>
    <t>Mercury standard solution 10 µg/ml (Plasma HIQU)</t>
  </si>
  <si>
    <t>CL01.1151.010.0500</t>
  </si>
  <si>
    <t>Mercurio solución patrón
10 mg Hg / l 10% HNO3
Solution contains 9.9 - 10.1 µg/ml of Hg - Method Accuracy ±1%
Traceability: Reference standards acc. NIST SRM 3133</t>
  </si>
  <si>
    <t>7.77</t>
  </si>
  <si>
    <t>Patró 1ml (barreja de 4 trihalometans a 100 
µg/mL en Metanol )</t>
  </si>
  <si>
    <t>CRM47904</t>
  </si>
  <si>
    <t xml:space="preserve"> SUPELCO </t>
  </si>
  <si>
    <t>Patró 1ml (barreja de 4 trihalometans a 100  µg/mL en Metanol 
incertesa: ± 2%) o equivalent</t>
  </si>
  <si>
    <t>7.78</t>
  </si>
  <si>
    <t>BACuanti Escherichia coli WDCM 00013 (CECT 434) Rango Alto</t>
  </si>
  <si>
    <t>ielab</t>
  </si>
  <si>
    <t>7.79</t>
  </si>
  <si>
    <t>BACuanti Klebsiella pneumoniae WDCM 00206
(ATCC 31488) Rango Alto_x000D_</t>
  </si>
  <si>
    <t>BACuanti Klebsiella pneumoniae WDCM 00206
(ATCC 31488) Rango Alto &gt; 1000</t>
  </si>
  <si>
    <t>7.80</t>
  </si>
  <si>
    <t>BACuanti Pseudomonas aeruginosa WDCM 00025
(CECT 108) Rango Alto</t>
  </si>
  <si>
    <t>BACuanti Pseudomonas aeruginosa WDCM 00025
(CECT 108) Rango Alto &gt;1000</t>
  </si>
  <si>
    <t>7.81</t>
  </si>
  <si>
    <t>BACuanti Bacillus subtilis (CECT 356) Rango Alto</t>
  </si>
  <si>
    <t>BACuanti Bacillus subtilis (CECT 356) Rango Alto &gt;1000</t>
  </si>
  <si>
    <t>7.82</t>
  </si>
  <si>
    <t xml:space="preserve"> BACuanti Enterococcus faecalis WDCM 00009
(CECT 481) Rango Alto_x000D_</t>
  </si>
  <si>
    <t xml:space="preserve"> BACuanti Enterococcus faecalis WDCM 00009
(CECT 481) Rango Alto &gt;1000</t>
  </si>
  <si>
    <t>7.83</t>
  </si>
  <si>
    <t xml:space="preserve"> BACuanti Enterococcus faecium WDCM 00177
(CECT 8108) Rango Alto</t>
  </si>
  <si>
    <t xml:space="preserve"> BACuanti Enterococcus faecium WDCM 00177
(CECT 8108) Rango  alto &gt;1000</t>
  </si>
  <si>
    <t>7.84</t>
  </si>
  <si>
    <t xml:space="preserve"> BACuanti Staphylococcus aureus WDCM 00034
(CECT 435) Rango Alto_x000D_</t>
  </si>
  <si>
    <t>7.85</t>
  </si>
  <si>
    <t>BACuanti Clostridium perfringens WDCM 00007
(CECT 376) Rango Alto</t>
  </si>
  <si>
    <t>BACuanti Clostridium perfringens WDCM 00007
(CECT 376) Rango Alto  &gt;1000 cfu</t>
  </si>
  <si>
    <t>7.86</t>
  </si>
  <si>
    <t xml:space="preserve"> BACuanti Clostridium bifermentans WDCM 00079
(CECT 550) Rango Alto_x000D_</t>
  </si>
  <si>
    <t xml:space="preserve"> BACuanti Clostridium bifermentans WDCM 00079
(CECT 550) Rango Alto &gt;1000</t>
  </si>
  <si>
    <t>7.87</t>
  </si>
  <si>
    <t xml:space="preserve"> BACuanti Clostridium bifermentans WDCM 00079
(CECT 550) Rango bajo</t>
  </si>
  <si>
    <t xml:space="preserve"> BACuanti Clostridium bifermentans WDCM 00079
(CECT 550) Rango bajo &lt;100 cfu</t>
  </si>
  <si>
    <t>7.88</t>
  </si>
  <si>
    <t>BACuanti Clostridium perfringens WDCM 00007
(CECT 376) Rango bajo</t>
  </si>
  <si>
    <t>BACuanti Clostridium perfringens WDCM 00007
(CECT 376) Rango bajo &lt;100 cfu</t>
  </si>
  <si>
    <t>7.89</t>
  </si>
  <si>
    <t xml:space="preserve"> BACuanti Staphylococcus aureus WDCM 00034
(CECT 435) Rango Bajo</t>
  </si>
  <si>
    <t xml:space="preserve"> BACuanti Enterococcus faecium WDCM 00177
(CECT 8108) Rango bajo &lt;100</t>
  </si>
  <si>
    <t>7.90</t>
  </si>
  <si>
    <t xml:space="preserve"> BACuanti Enterococcus faecium WDCM 00177
(CECT 8108) Rango Bajo</t>
  </si>
  <si>
    <t xml:space="preserve"> BACuanti Enterococcus faecium WDCM 00177
(CECT 8108) Rango Bajo &lt;100</t>
  </si>
  <si>
    <t>7.91</t>
  </si>
  <si>
    <t xml:space="preserve"> BACuanti Enterococcus faecalis WDCM 00009
(CECT 481) Rango Bajo</t>
  </si>
  <si>
    <t xml:space="preserve"> BACuanti Enterococcus faecalis WDCM 00009
(CECT 481) Rango Bajo &lt;100</t>
  </si>
  <si>
    <t>7.92</t>
  </si>
  <si>
    <t>BACuanti Bacillus subtilis (CECT 356) Rango bajo</t>
  </si>
  <si>
    <t>BACuanti Bacillus subtilis (CECT 356) Rango Bajo &lt;100</t>
  </si>
  <si>
    <t>7.93</t>
  </si>
  <si>
    <t>BACuanti Pseudomonas aeruginosa WDCM 00025
(CECT 108) Rango Bajo</t>
  </si>
  <si>
    <t>BACuanti Pseudomonas aeruginosa WDCM 00025
(CECT 108) Rango Bajo &lt;100</t>
  </si>
  <si>
    <t>7.94</t>
  </si>
  <si>
    <t>BACuanti Klebsiella pneumoniae WDCM 00206
(ATCC 31488) Rango bajo</t>
  </si>
  <si>
    <t>7.95</t>
  </si>
  <si>
    <t>BACuanti Escherichia coli WDCM 00013 (CECT 434) Rango bajo</t>
  </si>
  <si>
    <t>7.96</t>
  </si>
  <si>
    <t>PATRÓ CERTIFICAT TERBOLESA 0,5 NTU</t>
  </si>
  <si>
    <t>TURB05-500ML</t>
  </si>
  <si>
    <t>7.97</t>
  </si>
  <si>
    <t>PATRÓ CERTIFICAT TERBOLESA 1 NTU</t>
  </si>
  <si>
    <t>TURB1-500ML</t>
  </si>
  <si>
    <t>7.98</t>
  </si>
  <si>
    <t>PATRÓ CERTIFICAT TERBOLESA 10 NTU</t>
  </si>
  <si>
    <t>TURB10-500ML</t>
  </si>
  <si>
    <t>7.99</t>
  </si>
  <si>
    <t>PATRÓ CERTIFICAT TERBOLESA 2 NTU</t>
  </si>
  <si>
    <t>TURB2-500ML</t>
  </si>
  <si>
    <t>7.100</t>
  </si>
  <si>
    <t>PATRÓ CERTIFICAT TERBOLESA 20 NTU</t>
  </si>
  <si>
    <t>TURB20-500ML</t>
  </si>
  <si>
    <t>7.101</t>
  </si>
  <si>
    <t>Palintest Lumiso Photometer Standars</t>
  </si>
  <si>
    <t>LMC001</t>
  </si>
  <si>
    <t>Patrons clorimetre Pooltest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</si>
</sst>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  <scheme val="minor"/>
    </font>
    <font>
      <sz val="11"/>
      <name val="Calibri"/>
      <family val="2"/>
    </font>
    <font>
      <sz val="11"/>
      <color rgb="FF000000"/>
      <name val="Aptos Narrow"/>
      <family val="2"/>
      <scheme val="minor"/>
    </font>
    <font>
      <sz val="12"/>
      <name val="Calibri"/>
      <family val="2"/>
    </font>
    <font>
      <b/>
      <sz val="14"/>
      <color rgb="FF00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rgb="FF000000"/>
      <name val="Calibri"/>
      <family val="2"/>
    </font>
    <font>
      <sz val="10.199999999999999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61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4" fillId="3" borderId="5" xfId="0" applyFont="1" applyFill="1" applyBorder="1" applyAlignment="1" applyProtection="1">
      <alignment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164" fontId="7" fillId="5" borderId="9" xfId="0" applyNumberFormat="1" applyFont="1" applyFill="1" applyBorder="1"/>
    <xf numFmtId="0" fontId="7" fillId="6" borderId="11" xfId="0" applyFont="1" applyFill="1" applyBorder="1"/>
    <xf numFmtId="0" fontId="7" fillId="6" borderId="12" xfId="0" applyFont="1" applyFill="1" applyBorder="1" applyAlignment="1">
      <alignment horizontal="center"/>
    </xf>
    <xf numFmtId="0" fontId="7" fillId="6" borderId="13" xfId="0" applyFont="1" applyFill="1" applyBorder="1"/>
    <xf numFmtId="0" fontId="7" fillId="6" borderId="14" xfId="0" applyFont="1" applyFill="1" applyBorder="1" applyAlignment="1">
      <alignment horizontal="center"/>
    </xf>
    <xf numFmtId="0" fontId="7" fillId="6" borderId="15" xfId="0" applyFont="1" applyFill="1" applyBorder="1"/>
    <xf numFmtId="9" fontId="2" fillId="6" borderId="16" xfId="1" applyFont="1" applyFill="1" applyBorder="1" applyAlignment="1" applyProtection="1">
      <alignment horizontal="center"/>
    </xf>
    <xf numFmtId="0" fontId="6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0" fontId="9" fillId="0" borderId="0" xfId="0" applyFont="1"/>
    <xf numFmtId="0" fontId="10" fillId="5" borderId="18" xfId="0" applyFont="1" applyFill="1" applyBorder="1" applyProtection="1">
      <protection locked="0"/>
    </xf>
    <xf numFmtId="0" fontId="10" fillId="5" borderId="19" xfId="0" applyFont="1" applyFill="1" applyBorder="1" applyProtection="1">
      <protection locked="0"/>
    </xf>
    <xf numFmtId="0" fontId="10" fillId="5" borderId="19" xfId="0" applyFont="1" applyFill="1" applyBorder="1" applyAlignment="1" applyProtection="1">
      <alignment horizontal="center" vertical="center"/>
      <protection locked="0"/>
    </xf>
    <xf numFmtId="164" fontId="9" fillId="5" borderId="20" xfId="0" applyNumberFormat="1" applyFont="1" applyFill="1" applyBorder="1"/>
    <xf numFmtId="0" fontId="11" fillId="8" borderId="0" xfId="0" applyFont="1" applyFill="1" applyAlignment="1" applyProtection="1">
      <alignment vertical="center" wrapText="1"/>
      <protection locked="0"/>
    </xf>
    <xf numFmtId="0" fontId="12" fillId="8" borderId="0" xfId="0" applyFont="1" applyFill="1" applyAlignment="1" applyProtection="1">
      <alignment vertical="center" wrapText="1"/>
      <protection locked="0"/>
    </xf>
    <xf numFmtId="0" fontId="5" fillId="3" borderId="21" xfId="0" applyFont="1" applyFill="1" applyBorder="1" applyAlignment="1" applyProtection="1">
      <alignment horizontal="center" vertical="center" wrapText="1"/>
      <protection locked="0"/>
    </xf>
    <xf numFmtId="0" fontId="5" fillId="3" borderId="22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left"/>
    </xf>
    <xf numFmtId="0" fontId="13" fillId="0" borderId="10" xfId="0" applyFont="1" applyBorder="1"/>
    <xf numFmtId="0" fontId="0" fillId="0" borderId="10" xfId="0" applyBorder="1" applyAlignment="1">
      <alignment horizontal="left" wrapText="1"/>
    </xf>
    <xf numFmtId="0" fontId="0" fillId="0" borderId="17" xfId="0" applyBorder="1" applyAlignment="1">
      <alignment horizontal="left"/>
    </xf>
    <xf numFmtId="0" fontId="0" fillId="9" borderId="10" xfId="0" applyFill="1" applyBorder="1" applyAlignment="1">
      <alignment horizontal="center"/>
    </xf>
    <xf numFmtId="0" fontId="6" fillId="7" borderId="10" xfId="0" applyFont="1" applyFill="1" applyBorder="1" applyAlignment="1">
      <alignment horizontal="left" wrapText="1"/>
    </xf>
    <xf numFmtId="0" fontId="6" fillId="7" borderId="10" xfId="0" applyFont="1" applyFill="1" applyBorder="1" applyAlignment="1">
      <alignment horizontal="center" wrapText="1"/>
    </xf>
    <xf numFmtId="0" fontId="0" fillId="0" borderId="10" xfId="0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164" fontId="0" fillId="0" borderId="10" xfId="0" applyNumberFormat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3" fontId="6" fillId="7" borderId="10" xfId="0" applyNumberFormat="1" applyFont="1" applyFill="1" applyBorder="1" applyAlignment="1">
      <alignment horizontal="center" wrapText="1"/>
    </xf>
    <xf numFmtId="0" fontId="0" fillId="9" borderId="10" xfId="0" applyFill="1" applyBorder="1" applyAlignment="1">
      <alignment horizontal="left"/>
    </xf>
    <xf numFmtId="0" fontId="0" fillId="9" borderId="10" xfId="0" applyFill="1" applyBorder="1" applyAlignment="1">
      <alignment horizontal="left" wrapText="1"/>
    </xf>
    <xf numFmtId="0" fontId="0" fillId="9" borderId="10" xfId="0" applyFill="1" applyBorder="1" applyAlignment="1" applyProtection="1">
      <alignment horizontal="left"/>
      <protection locked="0"/>
    </xf>
    <xf numFmtId="164" fontId="0" fillId="9" borderId="10" xfId="0" applyNumberFormat="1" applyFill="1" applyBorder="1" applyAlignment="1">
      <alignment horizontal="left"/>
    </xf>
    <xf numFmtId="49" fontId="0" fillId="0" borderId="17" xfId="0" applyNumberFormat="1" applyBorder="1" applyAlignment="1">
      <alignment horizontal="center"/>
    </xf>
    <xf numFmtId="0" fontId="0" fillId="0" borderId="17" xfId="0" applyBorder="1" applyAlignment="1">
      <alignment horizontal="left" wrapText="1"/>
    </xf>
    <xf numFmtId="0" fontId="0" fillId="0" borderId="17" xfId="0" applyBorder="1" applyAlignment="1" applyProtection="1">
      <alignment horizontal="left"/>
      <protection locked="0"/>
    </xf>
    <xf numFmtId="164" fontId="0" fillId="0" borderId="17" xfId="0" applyNumberForma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9" xfId="0" applyBorder="1" applyAlignment="1" applyProtection="1">
      <alignment horizontal="left"/>
      <protection locked="0"/>
    </xf>
    <xf numFmtId="164" fontId="0" fillId="0" borderId="9" xfId="0" applyNumberFormat="1" applyBorder="1" applyAlignment="1">
      <alignment horizontal="left"/>
    </xf>
    <xf numFmtId="0" fontId="8" fillId="0" borderId="10" xfId="0" applyFont="1" applyBorder="1" applyAlignment="1">
      <alignment wrapText="1"/>
    </xf>
    <xf numFmtId="0" fontId="8" fillId="0" borderId="10" xfId="0" applyFont="1" applyBorder="1" applyAlignment="1">
      <alignment horizontal="center" wrapText="1"/>
    </xf>
    <xf numFmtId="0" fontId="0" fillId="0" borderId="10" xfId="0" applyBorder="1" applyAlignment="1" applyProtection="1">
      <alignment horizontal="center"/>
      <protection locked="0"/>
    </xf>
    <xf numFmtId="164" fontId="0" fillId="0" borderId="10" xfId="0" applyNumberFormat="1" applyBorder="1" applyAlignment="1">
      <alignment horizontal="center"/>
    </xf>
    <xf numFmtId="164" fontId="0" fillId="0" borderId="0" xfId="0" applyNumberFormat="1" applyAlignment="1">
      <alignment horizontal="left"/>
    </xf>
  </cellXfs>
  <cellStyles count="3">
    <cellStyle name="Normal" xfId="0" builtinId="0"/>
    <cellStyle name="Normal 4" xfId="2" xr:uid="{BA4B2F82-E71B-48E5-8FF3-DFFC289F1998}"/>
    <cellStyle name="Porcentaje" xfId="1" builtinId="5"/>
  </cellStyles>
  <dxfs count="11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45049-2C76-4AAB-A1AC-468F777EBEE1}">
  <dimension ref="B1:S176"/>
  <sheetViews>
    <sheetView tabSelected="1" workbookViewId="0">
      <selection sqref="A1:XFD1048576"/>
    </sheetView>
  </sheetViews>
  <sheetFormatPr baseColWidth="10" defaultColWidth="9.140625" defaultRowHeight="15" x14ac:dyDescent="0.25"/>
  <cols>
    <col min="1" max="1" width="3.140625" style="42" customWidth="1"/>
    <col min="2" max="2" width="9.42578125" style="42" bestFit="1" customWidth="1"/>
    <col min="3" max="3" width="45.85546875" style="42" customWidth="1"/>
    <col min="4" max="4" width="22.28515625" style="2" customWidth="1"/>
    <col min="5" max="5" width="25.7109375" style="42" customWidth="1"/>
    <col min="6" max="6" width="28.5703125" style="42" customWidth="1"/>
    <col min="7" max="10" width="14.85546875" style="42" customWidth="1"/>
    <col min="11" max="11" width="17.85546875" style="42" customWidth="1"/>
    <col min="12" max="14" width="16" style="42" customWidth="1"/>
    <col min="15" max="15" width="9.140625" style="42"/>
    <col min="16" max="16" width="22.42578125" style="42" customWidth="1"/>
    <col min="17" max="17" width="9.140625" style="42"/>
    <col min="18" max="18" width="30.5703125" style="42" customWidth="1"/>
    <col min="19" max="16384" width="9.140625" style="42"/>
  </cols>
  <sheetData>
    <row r="1" spans="2:19" s="1" customFormat="1" ht="39" customHeight="1" thickBot="1" x14ac:dyDescent="0.3">
      <c r="D1" s="2"/>
      <c r="G1" s="3" t="s">
        <v>0</v>
      </c>
      <c r="H1" s="4"/>
      <c r="I1" s="4"/>
      <c r="J1" s="4"/>
      <c r="K1" s="4"/>
      <c r="L1" s="4"/>
      <c r="M1" s="4"/>
      <c r="N1" s="4"/>
    </row>
    <row r="2" spans="2:19" s="1" customFormat="1" ht="48" thickBot="1" x14ac:dyDescent="0.3">
      <c r="B2" s="5" t="s">
        <v>1</v>
      </c>
      <c r="C2" s="6" t="s">
        <v>2</v>
      </c>
      <c r="D2" s="7" t="s">
        <v>3</v>
      </c>
      <c r="E2" s="8" t="s">
        <v>4</v>
      </c>
      <c r="F2" s="9" t="s">
        <v>5</v>
      </c>
      <c r="G2" s="10" t="s">
        <v>6</v>
      </c>
      <c r="H2" s="11" t="s">
        <v>14</v>
      </c>
      <c r="I2" s="12" t="s">
        <v>15</v>
      </c>
      <c r="J2" s="11" t="s">
        <v>16</v>
      </c>
      <c r="K2" s="30" t="s">
        <v>17</v>
      </c>
      <c r="L2" s="30" t="s">
        <v>18</v>
      </c>
      <c r="M2" s="30" t="s">
        <v>19</v>
      </c>
      <c r="N2" s="31" t="s">
        <v>7</v>
      </c>
      <c r="P2" s="31" t="s">
        <v>8</v>
      </c>
    </row>
    <row r="3" spans="2:19" s="42" customFormat="1" ht="60.75" thickBot="1" x14ac:dyDescent="0.3">
      <c r="B3" s="32" t="s">
        <v>31</v>
      </c>
      <c r="C3" s="37" t="s">
        <v>32</v>
      </c>
      <c r="D3" s="38">
        <v>1197700500</v>
      </c>
      <c r="E3" s="37" t="s">
        <v>22</v>
      </c>
      <c r="F3" s="20" t="s">
        <v>33</v>
      </c>
      <c r="G3" s="32">
        <v>3</v>
      </c>
      <c r="H3" s="32">
        <v>1</v>
      </c>
      <c r="I3" s="32">
        <v>1</v>
      </c>
      <c r="J3" s="32">
        <v>1</v>
      </c>
      <c r="K3" s="39"/>
      <c r="L3" s="39"/>
      <c r="M3" s="39"/>
      <c r="N3" s="13">
        <f>IF(H3*K3+I3*L3+J3*M3=0,P3,H3*K3+I3*L3+J3*M3)</f>
        <v>157.18972500000001</v>
      </c>
      <c r="O3" s="40"/>
      <c r="P3" s="41">
        <v>157.18972500000001</v>
      </c>
      <c r="Q3" s="40"/>
      <c r="R3" s="40"/>
      <c r="S3" s="40"/>
    </row>
    <row r="4" spans="2:19" s="42" customFormat="1" ht="60" x14ac:dyDescent="0.25">
      <c r="B4" s="32" t="s">
        <v>34</v>
      </c>
      <c r="C4" s="37" t="s">
        <v>35</v>
      </c>
      <c r="D4" s="38">
        <v>1198120500</v>
      </c>
      <c r="E4" s="37" t="s">
        <v>22</v>
      </c>
      <c r="F4" s="20" t="s">
        <v>36</v>
      </c>
      <c r="G4" s="32">
        <v>6</v>
      </c>
      <c r="H4" s="32">
        <v>2</v>
      </c>
      <c r="I4" s="32">
        <v>2</v>
      </c>
      <c r="J4" s="32">
        <v>2</v>
      </c>
      <c r="K4" s="39"/>
      <c r="L4" s="39"/>
      <c r="M4" s="39"/>
      <c r="N4" s="13">
        <f t="shared" ref="N4:N67" si="0">IF(H4*K4+I4*L4+J4*M4=0,P4,H4*K4+I4*L4+J4*M4)</f>
        <v>542.34179999999992</v>
      </c>
      <c r="O4" s="40"/>
      <c r="P4" s="41">
        <v>542.34179999999992</v>
      </c>
      <c r="Q4" s="40"/>
      <c r="R4" s="14" t="s">
        <v>9</v>
      </c>
      <c r="S4" s="15">
        <f>COUNTIF(K3:K103,"&gt;0")</f>
        <v>0</v>
      </c>
    </row>
    <row r="5" spans="2:19" s="42" customFormat="1" ht="60" x14ac:dyDescent="0.25">
      <c r="B5" s="32" t="s">
        <v>37</v>
      </c>
      <c r="C5" s="37" t="s">
        <v>38</v>
      </c>
      <c r="D5" s="38" t="s">
        <v>39</v>
      </c>
      <c r="E5" s="37" t="s">
        <v>40</v>
      </c>
      <c r="F5" s="20" t="s">
        <v>41</v>
      </c>
      <c r="G5" s="32">
        <v>3</v>
      </c>
      <c r="H5" s="32">
        <v>1</v>
      </c>
      <c r="I5" s="32">
        <v>1</v>
      </c>
      <c r="J5" s="32">
        <v>1</v>
      </c>
      <c r="K5" s="39"/>
      <c r="L5" s="39"/>
      <c r="M5" s="39"/>
      <c r="N5" s="13">
        <f t="shared" si="0"/>
        <v>204.86812500000002</v>
      </c>
      <c r="O5" s="40"/>
      <c r="P5" s="41">
        <v>204.86812500000002</v>
      </c>
      <c r="Q5" s="40"/>
      <c r="R5" s="16" t="s">
        <v>10</v>
      </c>
      <c r="S5" s="17">
        <v>101</v>
      </c>
    </row>
    <row r="6" spans="2:19" s="42" customFormat="1" ht="60.75" thickBot="1" x14ac:dyDescent="0.3">
      <c r="B6" s="32" t="s">
        <v>42</v>
      </c>
      <c r="C6" s="37" t="s">
        <v>43</v>
      </c>
      <c r="D6" s="38">
        <v>1198960500</v>
      </c>
      <c r="E6" s="37" t="s">
        <v>22</v>
      </c>
      <c r="F6" s="20" t="s">
        <v>44</v>
      </c>
      <c r="G6" s="32">
        <v>3</v>
      </c>
      <c r="H6" s="32">
        <v>1</v>
      </c>
      <c r="I6" s="32">
        <v>1</v>
      </c>
      <c r="J6" s="32">
        <v>1</v>
      </c>
      <c r="K6" s="39"/>
      <c r="L6" s="39"/>
      <c r="M6" s="39"/>
      <c r="N6" s="13">
        <f t="shared" si="0"/>
        <v>167.61937499999999</v>
      </c>
      <c r="O6" s="40"/>
      <c r="P6" s="41">
        <v>167.61937499999999</v>
      </c>
      <c r="Q6" s="40"/>
      <c r="R6" s="18" t="s">
        <v>11</v>
      </c>
      <c r="S6" s="19">
        <f>+S4/S5</f>
        <v>0</v>
      </c>
    </row>
    <row r="7" spans="2:19" s="42" customFormat="1" ht="60" x14ac:dyDescent="0.25">
      <c r="B7" s="32" t="s">
        <v>45</v>
      </c>
      <c r="C7" s="37" t="s">
        <v>46</v>
      </c>
      <c r="D7" s="38">
        <v>1197780500</v>
      </c>
      <c r="E7" s="37" t="s">
        <v>22</v>
      </c>
      <c r="F7" s="20" t="s">
        <v>47</v>
      </c>
      <c r="G7" s="32">
        <v>17</v>
      </c>
      <c r="H7" s="32">
        <v>6</v>
      </c>
      <c r="I7" s="32">
        <v>7</v>
      </c>
      <c r="J7" s="32">
        <v>4</v>
      </c>
      <c r="K7" s="39"/>
      <c r="L7" s="39"/>
      <c r="M7" s="39"/>
      <c r="N7" s="13">
        <f t="shared" si="0"/>
        <v>1635.5752875000001</v>
      </c>
      <c r="O7" s="40"/>
      <c r="P7" s="41">
        <v>1635.5752875000001</v>
      </c>
      <c r="Q7" s="40"/>
      <c r="R7" s="40"/>
      <c r="S7" s="40"/>
    </row>
    <row r="8" spans="2:19" s="42" customFormat="1" ht="60" x14ac:dyDescent="0.25">
      <c r="B8" s="32" t="s">
        <v>48</v>
      </c>
      <c r="C8" s="37" t="s">
        <v>49</v>
      </c>
      <c r="D8" s="38">
        <v>1195330500</v>
      </c>
      <c r="E8" s="37" t="s">
        <v>22</v>
      </c>
      <c r="F8" s="20" t="s">
        <v>50</v>
      </c>
      <c r="G8" s="32">
        <v>3</v>
      </c>
      <c r="H8" s="32">
        <v>1</v>
      </c>
      <c r="I8" s="32">
        <v>1</v>
      </c>
      <c r="J8" s="32">
        <v>1</v>
      </c>
      <c r="K8" s="39"/>
      <c r="L8" s="39"/>
      <c r="M8" s="39"/>
      <c r="N8" s="13">
        <f t="shared" si="0"/>
        <v>167.61937499999999</v>
      </c>
      <c r="O8" s="40"/>
      <c r="P8" s="41">
        <v>167.61937499999999</v>
      </c>
      <c r="Q8" s="40"/>
      <c r="R8" s="40"/>
      <c r="S8" s="40"/>
    </row>
    <row r="9" spans="2:19" s="42" customFormat="1" ht="60" x14ac:dyDescent="0.25">
      <c r="B9" s="32" t="s">
        <v>51</v>
      </c>
      <c r="C9" s="37" t="s">
        <v>52</v>
      </c>
      <c r="D9" s="38" t="s">
        <v>53</v>
      </c>
      <c r="E9" s="37" t="s">
        <v>40</v>
      </c>
      <c r="F9" s="20" t="s">
        <v>54</v>
      </c>
      <c r="G9" s="32">
        <v>3</v>
      </c>
      <c r="H9" s="32">
        <v>1</v>
      </c>
      <c r="I9" s="32">
        <v>1</v>
      </c>
      <c r="J9" s="32">
        <v>1</v>
      </c>
      <c r="K9" s="39"/>
      <c r="L9" s="39"/>
      <c r="M9" s="39"/>
      <c r="N9" s="13">
        <f t="shared" si="0"/>
        <v>204.86812500000002</v>
      </c>
      <c r="O9" s="40"/>
      <c r="P9" s="41">
        <v>204.86812500000002</v>
      </c>
      <c r="Q9" s="40"/>
      <c r="R9" s="40"/>
      <c r="S9" s="40"/>
    </row>
    <row r="10" spans="2:19" s="42" customFormat="1" ht="23.25" customHeight="1" x14ac:dyDescent="0.25">
      <c r="B10" s="32" t="s">
        <v>55</v>
      </c>
      <c r="C10" s="37" t="s">
        <v>56</v>
      </c>
      <c r="D10" s="38" t="s">
        <v>57</v>
      </c>
      <c r="E10" s="37" t="s">
        <v>40</v>
      </c>
      <c r="F10" s="20" t="s">
        <v>58</v>
      </c>
      <c r="G10" s="32">
        <v>4</v>
      </c>
      <c r="H10" s="32">
        <v>1</v>
      </c>
      <c r="I10" s="32">
        <v>2</v>
      </c>
      <c r="J10" s="32">
        <v>1</v>
      </c>
      <c r="K10" s="39"/>
      <c r="L10" s="39"/>
      <c r="M10" s="39"/>
      <c r="N10" s="13">
        <f t="shared" si="0"/>
        <v>273.15750000000003</v>
      </c>
      <c r="O10" s="40"/>
      <c r="P10" s="41">
        <v>273.15750000000003</v>
      </c>
      <c r="Q10" s="40"/>
      <c r="R10" s="40"/>
      <c r="S10" s="40"/>
    </row>
    <row r="11" spans="2:19" s="42" customFormat="1" ht="60" x14ac:dyDescent="0.25">
      <c r="B11" s="32" t="s">
        <v>59</v>
      </c>
      <c r="C11" s="37" t="s">
        <v>60</v>
      </c>
      <c r="D11" s="38">
        <v>1198970500</v>
      </c>
      <c r="E11" s="37" t="s">
        <v>22</v>
      </c>
      <c r="F11" s="20" t="s">
        <v>61</v>
      </c>
      <c r="G11" s="32">
        <v>23</v>
      </c>
      <c r="H11" s="32">
        <v>8</v>
      </c>
      <c r="I11" s="32">
        <v>9</v>
      </c>
      <c r="J11" s="32">
        <v>6</v>
      </c>
      <c r="K11" s="39"/>
      <c r="L11" s="39"/>
      <c r="M11" s="39"/>
      <c r="N11" s="13">
        <f t="shared" si="0"/>
        <v>1792.6264125</v>
      </c>
      <c r="O11" s="40"/>
      <c r="P11" s="41">
        <v>1792.6264125</v>
      </c>
      <c r="Q11" s="40"/>
      <c r="R11" s="40"/>
      <c r="S11" s="40"/>
    </row>
    <row r="12" spans="2:19" s="42" customFormat="1" ht="60" x14ac:dyDescent="0.25">
      <c r="B12" s="32" t="s">
        <v>62</v>
      </c>
      <c r="C12" s="37" t="s">
        <v>63</v>
      </c>
      <c r="D12" s="38">
        <v>1330130100</v>
      </c>
      <c r="E12" s="37" t="s">
        <v>22</v>
      </c>
      <c r="F12" s="20" t="s">
        <v>64</v>
      </c>
      <c r="G12" s="32">
        <v>1</v>
      </c>
      <c r="H12" s="32">
        <v>0</v>
      </c>
      <c r="I12" s="32">
        <v>1</v>
      </c>
      <c r="J12" s="32">
        <v>0</v>
      </c>
      <c r="K12" s="39"/>
      <c r="L12" s="39"/>
      <c r="M12" s="39"/>
      <c r="N12" s="13">
        <f t="shared" si="0"/>
        <v>58.977187500000007</v>
      </c>
      <c r="O12" s="40"/>
      <c r="P12" s="41">
        <v>58.977187500000007</v>
      </c>
      <c r="Q12" s="40"/>
      <c r="R12" s="40"/>
      <c r="S12" s="40"/>
    </row>
    <row r="13" spans="2:19" s="42" customFormat="1" ht="60" x14ac:dyDescent="0.25">
      <c r="B13" s="32" t="s">
        <v>65</v>
      </c>
      <c r="C13" s="37" t="s">
        <v>66</v>
      </c>
      <c r="D13" s="38">
        <v>1198140500</v>
      </c>
      <c r="E13" s="37" t="s">
        <v>22</v>
      </c>
      <c r="F13" s="20" t="s">
        <v>67</v>
      </c>
      <c r="G13" s="32">
        <v>6</v>
      </c>
      <c r="H13" s="32">
        <v>2</v>
      </c>
      <c r="I13" s="32">
        <v>2</v>
      </c>
      <c r="J13" s="32">
        <v>2</v>
      </c>
      <c r="K13" s="39"/>
      <c r="L13" s="39"/>
      <c r="M13" s="39"/>
      <c r="N13" s="13">
        <f t="shared" si="0"/>
        <v>468.58927499999999</v>
      </c>
      <c r="O13" s="40"/>
      <c r="P13" s="41">
        <v>468.58927499999999</v>
      </c>
      <c r="Q13" s="40"/>
      <c r="R13" s="40"/>
      <c r="S13" s="40"/>
    </row>
    <row r="14" spans="2:19" s="42" customFormat="1" ht="24.75" customHeight="1" x14ac:dyDescent="0.25">
      <c r="B14" s="32" t="s">
        <v>68</v>
      </c>
      <c r="C14" s="37" t="s">
        <v>69</v>
      </c>
      <c r="D14" s="38">
        <v>1198980500</v>
      </c>
      <c r="E14" s="37" t="s">
        <v>22</v>
      </c>
      <c r="F14" s="20" t="s">
        <v>70</v>
      </c>
      <c r="G14" s="32">
        <v>6</v>
      </c>
      <c r="H14" s="32">
        <v>2</v>
      </c>
      <c r="I14" s="32">
        <v>2</v>
      </c>
      <c r="J14" s="32">
        <v>2</v>
      </c>
      <c r="K14" s="39"/>
      <c r="L14" s="39"/>
      <c r="M14" s="39"/>
      <c r="N14" s="13">
        <f t="shared" si="0"/>
        <v>482.74379999999996</v>
      </c>
      <c r="O14" s="40"/>
      <c r="P14" s="41">
        <v>482.74379999999996</v>
      </c>
      <c r="Q14" s="40"/>
      <c r="R14" s="40"/>
      <c r="S14" s="40"/>
    </row>
    <row r="15" spans="2:19" s="42" customFormat="1" ht="60" x14ac:dyDescent="0.25">
      <c r="B15" s="32" t="s">
        <v>71</v>
      </c>
      <c r="C15" s="37" t="s">
        <v>72</v>
      </c>
      <c r="D15" s="38">
        <v>1197810500</v>
      </c>
      <c r="E15" s="37" t="s">
        <v>22</v>
      </c>
      <c r="F15" s="20" t="s">
        <v>73</v>
      </c>
      <c r="G15" s="32">
        <v>8</v>
      </c>
      <c r="H15" s="32">
        <v>3</v>
      </c>
      <c r="I15" s="32">
        <v>3</v>
      </c>
      <c r="J15" s="32">
        <v>2</v>
      </c>
      <c r="K15" s="39"/>
      <c r="L15" s="39"/>
      <c r="M15" s="39"/>
      <c r="N15" s="13">
        <f t="shared" si="0"/>
        <v>617.02698750000002</v>
      </c>
      <c r="O15" s="40"/>
      <c r="P15" s="41">
        <v>617.02698750000002</v>
      </c>
      <c r="Q15" s="40"/>
      <c r="R15" s="40"/>
      <c r="S15" s="40"/>
    </row>
    <row r="16" spans="2:19" s="42" customFormat="1" ht="60" x14ac:dyDescent="0.25">
      <c r="B16" s="32" t="s">
        <v>74</v>
      </c>
      <c r="C16" s="37" t="s">
        <v>75</v>
      </c>
      <c r="D16" s="38">
        <v>1197890500</v>
      </c>
      <c r="E16" s="37" t="s">
        <v>22</v>
      </c>
      <c r="F16" s="20" t="s">
        <v>76</v>
      </c>
      <c r="G16" s="32">
        <v>3</v>
      </c>
      <c r="H16" s="32">
        <v>1</v>
      </c>
      <c r="I16" s="32">
        <v>1</v>
      </c>
      <c r="J16" s="32">
        <v>1</v>
      </c>
      <c r="K16" s="39"/>
      <c r="L16" s="39"/>
      <c r="M16" s="39"/>
      <c r="N16" s="13">
        <f t="shared" si="0"/>
        <v>155.69977499999999</v>
      </c>
      <c r="O16" s="40"/>
      <c r="P16" s="41">
        <v>155.69977499999999</v>
      </c>
      <c r="Q16" s="40"/>
      <c r="R16" s="40"/>
      <c r="S16" s="40"/>
    </row>
    <row r="17" spans="2:19" s="42" customFormat="1" ht="27" customHeight="1" x14ac:dyDescent="0.25">
      <c r="B17" s="32" t="s">
        <v>77</v>
      </c>
      <c r="C17" s="37" t="s">
        <v>78</v>
      </c>
      <c r="D17" s="38">
        <v>1198110500</v>
      </c>
      <c r="E17" s="37" t="s">
        <v>22</v>
      </c>
      <c r="F17" s="20" t="s">
        <v>79</v>
      </c>
      <c r="G17" s="32">
        <v>9</v>
      </c>
      <c r="H17" s="32">
        <v>3</v>
      </c>
      <c r="I17" s="32">
        <v>3</v>
      </c>
      <c r="J17" s="32">
        <v>3</v>
      </c>
      <c r="K17" s="39"/>
      <c r="L17" s="39"/>
      <c r="M17" s="39"/>
      <c r="N17" s="13">
        <f t="shared" si="0"/>
        <v>821.33493750000002</v>
      </c>
      <c r="O17" s="40"/>
      <c r="P17" s="41">
        <v>821.33493750000002</v>
      </c>
      <c r="Q17" s="40"/>
      <c r="R17" s="40"/>
      <c r="S17" s="40"/>
    </row>
    <row r="18" spans="2:19" s="42" customFormat="1" ht="60" x14ac:dyDescent="0.25">
      <c r="B18" s="32" t="s">
        <v>80</v>
      </c>
      <c r="C18" s="37" t="s">
        <v>81</v>
      </c>
      <c r="D18" s="38">
        <v>1198990500</v>
      </c>
      <c r="E18" s="37" t="s">
        <v>22</v>
      </c>
      <c r="F18" s="20" t="s">
        <v>82</v>
      </c>
      <c r="G18" s="32">
        <v>6</v>
      </c>
      <c r="H18" s="32">
        <v>2</v>
      </c>
      <c r="I18" s="32">
        <v>2</v>
      </c>
      <c r="J18" s="32">
        <v>2</v>
      </c>
      <c r="K18" s="39"/>
      <c r="L18" s="39"/>
      <c r="M18" s="39"/>
      <c r="N18" s="13">
        <f t="shared" si="0"/>
        <v>468.58927499999999</v>
      </c>
      <c r="O18" s="40"/>
      <c r="P18" s="41">
        <v>468.58927499999999</v>
      </c>
      <c r="Q18" s="40"/>
      <c r="R18" s="40"/>
      <c r="S18" s="40"/>
    </row>
    <row r="19" spans="2:19" s="42" customFormat="1" ht="60" x14ac:dyDescent="0.25">
      <c r="B19" s="32" t="s">
        <v>83</v>
      </c>
      <c r="C19" s="37" t="s">
        <v>84</v>
      </c>
      <c r="D19" s="38">
        <v>1198130500</v>
      </c>
      <c r="E19" s="37" t="s">
        <v>22</v>
      </c>
      <c r="F19" s="34" t="s">
        <v>85</v>
      </c>
      <c r="G19" s="32">
        <v>7</v>
      </c>
      <c r="H19" s="32">
        <v>2</v>
      </c>
      <c r="I19" s="32">
        <v>3</v>
      </c>
      <c r="J19" s="32">
        <v>2</v>
      </c>
      <c r="K19" s="39"/>
      <c r="L19" s="39"/>
      <c r="M19" s="39"/>
      <c r="N19" s="13">
        <f t="shared" si="0"/>
        <v>573.63075000000003</v>
      </c>
      <c r="O19" s="40"/>
      <c r="P19" s="41">
        <v>573.63075000000003</v>
      </c>
      <c r="Q19" s="40"/>
      <c r="R19" s="40"/>
      <c r="S19" s="40"/>
    </row>
    <row r="20" spans="2:19" s="42" customFormat="1" ht="75" x14ac:dyDescent="0.25">
      <c r="B20" s="32" t="s">
        <v>86</v>
      </c>
      <c r="C20" s="37" t="s">
        <v>87</v>
      </c>
      <c r="D20" s="43">
        <v>3969051211</v>
      </c>
      <c r="E20" s="37" t="s">
        <v>25</v>
      </c>
      <c r="F20" s="34" t="s">
        <v>88</v>
      </c>
      <c r="G20" s="32">
        <v>4</v>
      </c>
      <c r="H20" s="32">
        <v>1</v>
      </c>
      <c r="I20" s="32">
        <v>2</v>
      </c>
      <c r="J20" s="32">
        <v>1</v>
      </c>
      <c r="K20" s="39"/>
      <c r="L20" s="39"/>
      <c r="M20" s="39"/>
      <c r="N20" s="13">
        <f t="shared" si="0"/>
        <v>218.02935000000002</v>
      </c>
      <c r="O20" s="40"/>
      <c r="P20" s="41">
        <v>218.02935000000002</v>
      </c>
      <c r="Q20" s="40"/>
      <c r="R20" s="40"/>
      <c r="S20" s="40"/>
    </row>
    <row r="21" spans="2:19" s="42" customFormat="1" ht="30" x14ac:dyDescent="0.25">
      <c r="B21" s="32" t="s">
        <v>89</v>
      </c>
      <c r="C21" s="34" t="s">
        <v>90</v>
      </c>
      <c r="D21" s="21" t="s">
        <v>91</v>
      </c>
      <c r="E21" s="32" t="s">
        <v>92</v>
      </c>
      <c r="F21" s="21" t="s">
        <v>27</v>
      </c>
      <c r="G21" s="32">
        <v>2</v>
      </c>
      <c r="H21" s="32">
        <v>0</v>
      </c>
      <c r="I21" s="32">
        <v>1</v>
      </c>
      <c r="J21" s="32">
        <v>1</v>
      </c>
      <c r="K21" s="39"/>
      <c r="L21" s="39"/>
      <c r="M21" s="39"/>
      <c r="N21" s="13">
        <f t="shared" si="0"/>
        <v>467.75767500000001</v>
      </c>
      <c r="O21" s="40"/>
      <c r="P21" s="41">
        <v>467.75767500000001</v>
      </c>
      <c r="Q21" s="40"/>
      <c r="R21" s="40"/>
      <c r="S21" s="40"/>
    </row>
    <row r="22" spans="2:19" s="42" customFormat="1" ht="60" x14ac:dyDescent="0.25">
      <c r="B22" s="32" t="s">
        <v>93</v>
      </c>
      <c r="C22" s="34" t="s">
        <v>94</v>
      </c>
      <c r="D22" s="21" t="s">
        <v>95</v>
      </c>
      <c r="E22" s="32" t="s">
        <v>96</v>
      </c>
      <c r="F22" s="34" t="s">
        <v>97</v>
      </c>
      <c r="G22" s="32">
        <v>5</v>
      </c>
      <c r="H22" s="32">
        <v>1</v>
      </c>
      <c r="I22" s="32">
        <v>2</v>
      </c>
      <c r="J22" s="32">
        <v>2</v>
      </c>
      <c r="K22" s="39"/>
      <c r="L22" s="39"/>
      <c r="M22" s="39"/>
      <c r="N22" s="13">
        <f t="shared" si="0"/>
        <v>1517.3373600000002</v>
      </c>
      <c r="O22" s="40"/>
      <c r="P22" s="41">
        <v>1517.3373600000002</v>
      </c>
      <c r="Q22" s="40"/>
      <c r="R22" s="40"/>
      <c r="S22" s="40"/>
    </row>
    <row r="23" spans="2:19" s="42" customFormat="1" x14ac:dyDescent="0.25">
      <c r="B23" s="32" t="s">
        <v>98</v>
      </c>
      <c r="C23" s="34" t="s">
        <v>99</v>
      </c>
      <c r="D23" s="21" t="s">
        <v>100</v>
      </c>
      <c r="E23" s="32" t="s">
        <v>101</v>
      </c>
      <c r="F23" s="21" t="s">
        <v>27</v>
      </c>
      <c r="G23" s="32">
        <v>3</v>
      </c>
      <c r="H23" s="32">
        <v>1</v>
      </c>
      <c r="I23" s="32">
        <v>1</v>
      </c>
      <c r="J23" s="32">
        <v>1</v>
      </c>
      <c r="K23" s="39"/>
      <c r="L23" s="39"/>
      <c r="M23" s="39"/>
      <c r="N23" s="13">
        <f t="shared" si="0"/>
        <v>186.24375000000001</v>
      </c>
      <c r="O23" s="40"/>
      <c r="P23" s="41">
        <v>186.24375000000001</v>
      </c>
      <c r="Q23" s="40"/>
      <c r="R23" s="40"/>
      <c r="S23" s="40"/>
    </row>
    <row r="24" spans="2:19" s="42" customFormat="1" ht="23.25" customHeight="1" x14ac:dyDescent="0.25">
      <c r="B24" s="32" t="s">
        <v>102</v>
      </c>
      <c r="C24" s="32" t="s">
        <v>103</v>
      </c>
      <c r="D24" s="21" t="s">
        <v>104</v>
      </c>
      <c r="E24" s="32" t="s">
        <v>26</v>
      </c>
      <c r="F24" s="32" t="s">
        <v>105</v>
      </c>
      <c r="G24" s="32">
        <v>3</v>
      </c>
      <c r="H24" s="32">
        <v>1</v>
      </c>
      <c r="I24" s="32">
        <v>1</v>
      </c>
      <c r="J24" s="32">
        <v>1</v>
      </c>
      <c r="K24" s="39"/>
      <c r="L24" s="39"/>
      <c r="M24" s="39"/>
      <c r="N24" s="13">
        <f t="shared" si="0"/>
        <v>383.66212500000006</v>
      </c>
      <c r="O24" s="40"/>
      <c r="P24" s="41">
        <v>383.66212500000006</v>
      </c>
      <c r="Q24" s="40"/>
      <c r="R24" s="40"/>
      <c r="S24" s="40"/>
    </row>
    <row r="25" spans="2:19" s="42" customFormat="1" ht="240.75" customHeight="1" x14ac:dyDescent="0.25">
      <c r="B25" s="32" t="s">
        <v>106</v>
      </c>
      <c r="C25" s="32" t="s">
        <v>107</v>
      </c>
      <c r="D25" s="21">
        <v>394658.12089999998</v>
      </c>
      <c r="E25" s="32" t="s">
        <v>25</v>
      </c>
      <c r="F25" s="34" t="s">
        <v>108</v>
      </c>
      <c r="G25" s="32">
        <v>23</v>
      </c>
      <c r="H25" s="32">
        <v>10</v>
      </c>
      <c r="I25" s="32">
        <v>10</v>
      </c>
      <c r="J25" s="32">
        <v>3</v>
      </c>
      <c r="K25" s="39"/>
      <c r="L25" s="39"/>
      <c r="M25" s="39"/>
      <c r="N25" s="13">
        <f t="shared" si="0"/>
        <v>816.63120000000015</v>
      </c>
      <c r="O25" s="40"/>
      <c r="P25" s="41">
        <v>816.63120000000015</v>
      </c>
      <c r="Q25" s="40"/>
      <c r="R25" s="40"/>
      <c r="S25" s="40"/>
    </row>
    <row r="26" spans="2:19" s="42" customFormat="1" ht="258.75" customHeight="1" x14ac:dyDescent="0.25">
      <c r="B26" s="32" t="s">
        <v>109</v>
      </c>
      <c r="C26" s="32" t="s">
        <v>110</v>
      </c>
      <c r="D26" s="21">
        <v>396881.12089999998</v>
      </c>
      <c r="E26" s="32" t="s">
        <v>25</v>
      </c>
      <c r="F26" s="34" t="s">
        <v>111</v>
      </c>
      <c r="G26" s="32">
        <v>25</v>
      </c>
      <c r="H26" s="32">
        <v>11</v>
      </c>
      <c r="I26" s="32">
        <v>11</v>
      </c>
      <c r="J26" s="32">
        <v>3</v>
      </c>
      <c r="K26" s="39"/>
      <c r="L26" s="39"/>
      <c r="M26" s="39"/>
      <c r="N26" s="13">
        <f t="shared" si="0"/>
        <v>499.11592500000006</v>
      </c>
      <c r="O26" s="40"/>
      <c r="P26" s="41">
        <v>499.11592500000006</v>
      </c>
      <c r="Q26" s="40"/>
      <c r="R26" s="40"/>
      <c r="S26" s="40"/>
    </row>
    <row r="27" spans="2:19" s="42" customFormat="1" ht="31.5" customHeight="1" x14ac:dyDescent="0.25">
      <c r="B27" s="44" t="s">
        <v>112</v>
      </c>
      <c r="C27" s="44" t="s">
        <v>60</v>
      </c>
      <c r="D27" s="36">
        <v>1198970500</v>
      </c>
      <c r="E27" s="44" t="s">
        <v>22</v>
      </c>
      <c r="F27" s="45" t="s">
        <v>113</v>
      </c>
      <c r="G27" s="44">
        <v>3</v>
      </c>
      <c r="H27" s="32">
        <v>1</v>
      </c>
      <c r="I27" s="32">
        <v>1</v>
      </c>
      <c r="J27" s="32">
        <v>1</v>
      </c>
      <c r="K27" s="46"/>
      <c r="L27" s="46"/>
      <c r="M27" s="46"/>
      <c r="N27" s="13">
        <f t="shared" si="0"/>
        <v>234.29463750000002</v>
      </c>
      <c r="O27" s="40"/>
      <c r="P27" s="47">
        <v>234.29463750000002</v>
      </c>
      <c r="Q27" s="40"/>
      <c r="R27" s="40"/>
      <c r="S27" s="40"/>
    </row>
    <row r="28" spans="2:19" s="42" customFormat="1" ht="21" customHeight="1" x14ac:dyDescent="0.25">
      <c r="B28" s="32" t="s">
        <v>114</v>
      </c>
      <c r="C28" s="32" t="s">
        <v>115</v>
      </c>
      <c r="D28" s="21" t="s">
        <v>116</v>
      </c>
      <c r="E28" s="32" t="s">
        <v>24</v>
      </c>
      <c r="F28" s="32" t="s">
        <v>117</v>
      </c>
      <c r="G28" s="32">
        <v>2</v>
      </c>
      <c r="H28" s="32">
        <v>1</v>
      </c>
      <c r="I28" s="32">
        <v>1</v>
      </c>
      <c r="J28" s="32">
        <v>0</v>
      </c>
      <c r="K28" s="39"/>
      <c r="L28" s="39"/>
      <c r="M28" s="39"/>
      <c r="N28" s="13">
        <f t="shared" si="0"/>
        <v>613.59375</v>
      </c>
      <c r="O28" s="40"/>
      <c r="P28" s="41">
        <v>613.59375</v>
      </c>
      <c r="Q28" s="40"/>
      <c r="R28" s="40"/>
      <c r="S28" s="40"/>
    </row>
    <row r="29" spans="2:19" s="42" customFormat="1" ht="20.25" customHeight="1" x14ac:dyDescent="0.25">
      <c r="B29" s="35" t="s">
        <v>118</v>
      </c>
      <c r="C29" s="35" t="s">
        <v>119</v>
      </c>
      <c r="D29" s="48" t="s">
        <v>120</v>
      </c>
      <c r="E29" s="35" t="s">
        <v>121</v>
      </c>
      <c r="F29" s="49" t="s">
        <v>122</v>
      </c>
      <c r="G29" s="35">
        <v>6</v>
      </c>
      <c r="H29" s="32">
        <v>2</v>
      </c>
      <c r="I29" s="32">
        <v>2</v>
      </c>
      <c r="J29" s="32">
        <v>2</v>
      </c>
      <c r="K29" s="50"/>
      <c r="L29" s="50"/>
      <c r="M29" s="50"/>
      <c r="N29" s="13">
        <f t="shared" si="0"/>
        <v>93.121874999999989</v>
      </c>
      <c r="O29" s="40"/>
      <c r="P29" s="51">
        <v>93.121874999999989</v>
      </c>
      <c r="Q29" s="40"/>
      <c r="R29" s="40"/>
      <c r="S29" s="40"/>
    </row>
    <row r="30" spans="2:19" s="42" customFormat="1" ht="64.5" customHeight="1" x14ac:dyDescent="0.25">
      <c r="B30" s="35" t="s">
        <v>123</v>
      </c>
      <c r="C30" s="35" t="s">
        <v>124</v>
      </c>
      <c r="D30" s="48" t="s">
        <v>125</v>
      </c>
      <c r="E30" s="35" t="s">
        <v>21</v>
      </c>
      <c r="F30" s="49" t="s">
        <v>126</v>
      </c>
      <c r="G30" s="35">
        <v>5</v>
      </c>
      <c r="H30" s="32">
        <v>2</v>
      </c>
      <c r="I30" s="32">
        <v>2</v>
      </c>
      <c r="J30" s="32">
        <v>1</v>
      </c>
      <c r="K30" s="50"/>
      <c r="L30" s="50"/>
      <c r="M30" s="50"/>
      <c r="N30" s="13">
        <f t="shared" si="0"/>
        <v>264.47190000000001</v>
      </c>
      <c r="O30" s="40"/>
      <c r="P30" s="51">
        <v>264.47190000000001</v>
      </c>
      <c r="Q30" s="40"/>
      <c r="R30" s="40"/>
      <c r="S30" s="40"/>
    </row>
    <row r="31" spans="2:19" s="42" customFormat="1" ht="20.25" customHeight="1" x14ac:dyDescent="0.25">
      <c r="B31" s="32" t="s">
        <v>127</v>
      </c>
      <c r="C31" s="32" t="s">
        <v>128</v>
      </c>
      <c r="D31" s="21" t="s">
        <v>129</v>
      </c>
      <c r="E31" s="32" t="s">
        <v>130</v>
      </c>
      <c r="F31" s="32" t="s">
        <v>131</v>
      </c>
      <c r="G31" s="32">
        <v>5</v>
      </c>
      <c r="H31" s="32">
        <v>1</v>
      </c>
      <c r="I31" s="32">
        <v>2</v>
      </c>
      <c r="J31" s="32">
        <v>2</v>
      </c>
      <c r="K31" s="39"/>
      <c r="L31" s="39"/>
      <c r="M31" s="39"/>
      <c r="N31" s="13">
        <f t="shared" si="0"/>
        <v>1429.9569899999999</v>
      </c>
      <c r="O31" s="40"/>
      <c r="P31" s="41">
        <v>1429.9569899999999</v>
      </c>
      <c r="Q31" s="40"/>
      <c r="R31" s="40"/>
      <c r="S31" s="40"/>
    </row>
    <row r="32" spans="2:19" s="42" customFormat="1" x14ac:dyDescent="0.25">
      <c r="B32" s="52" t="s">
        <v>132</v>
      </c>
      <c r="C32" s="52" t="s">
        <v>133</v>
      </c>
      <c r="D32" s="53">
        <v>1702360100</v>
      </c>
      <c r="E32" s="52" t="s">
        <v>22</v>
      </c>
      <c r="F32" s="52" t="s">
        <v>134</v>
      </c>
      <c r="G32" s="52">
        <v>3</v>
      </c>
      <c r="H32" s="32">
        <v>1</v>
      </c>
      <c r="I32" s="32">
        <v>1</v>
      </c>
      <c r="J32" s="32">
        <v>1</v>
      </c>
      <c r="K32" s="54"/>
      <c r="L32" s="54"/>
      <c r="M32" s="54"/>
      <c r="N32" s="13">
        <f t="shared" si="0"/>
        <v>158.3071875</v>
      </c>
      <c r="O32" s="40"/>
      <c r="P32" s="55">
        <v>158.3071875</v>
      </c>
      <c r="Q32" s="40"/>
      <c r="R32" s="40"/>
      <c r="S32" s="40"/>
    </row>
    <row r="33" spans="2:19" s="42" customFormat="1" x14ac:dyDescent="0.25">
      <c r="B33" s="32" t="s">
        <v>135</v>
      </c>
      <c r="C33" s="32" t="s">
        <v>136</v>
      </c>
      <c r="D33" s="21">
        <v>1090170100</v>
      </c>
      <c r="E33" s="32" t="s">
        <v>22</v>
      </c>
      <c r="F33" s="32" t="s">
        <v>137</v>
      </c>
      <c r="G33" s="32">
        <v>10</v>
      </c>
      <c r="H33" s="32">
        <v>3</v>
      </c>
      <c r="I33" s="32">
        <v>4</v>
      </c>
      <c r="J33" s="32">
        <v>3</v>
      </c>
      <c r="K33" s="39"/>
      <c r="L33" s="39"/>
      <c r="M33" s="39"/>
      <c r="N33" s="13">
        <f t="shared" si="0"/>
        <v>2272.1737500000004</v>
      </c>
      <c r="O33" s="40"/>
      <c r="P33" s="41">
        <v>2272.1737500000004</v>
      </c>
      <c r="Q33" s="40"/>
      <c r="R33" s="40"/>
      <c r="S33" s="40"/>
    </row>
    <row r="34" spans="2:19" s="42" customFormat="1" x14ac:dyDescent="0.25">
      <c r="B34" s="32" t="s">
        <v>138</v>
      </c>
      <c r="C34" s="32" t="s">
        <v>139</v>
      </c>
      <c r="D34" s="21">
        <v>62307230</v>
      </c>
      <c r="E34" s="32" t="s">
        <v>140</v>
      </c>
      <c r="F34" s="32" t="s">
        <v>141</v>
      </c>
      <c r="G34" s="32">
        <v>23</v>
      </c>
      <c r="H34" s="32">
        <v>8</v>
      </c>
      <c r="I34" s="32">
        <v>10</v>
      </c>
      <c r="J34" s="32">
        <v>5</v>
      </c>
      <c r="K34" s="39"/>
      <c r="L34" s="39"/>
      <c r="M34" s="39"/>
      <c r="N34" s="13">
        <f t="shared" si="0"/>
        <v>3131.7825000000007</v>
      </c>
      <c r="O34" s="40"/>
      <c r="P34" s="41">
        <v>3131.7825000000007</v>
      </c>
      <c r="Q34" s="40"/>
      <c r="R34" s="40"/>
      <c r="S34" s="40"/>
    </row>
    <row r="35" spans="2:19" s="42" customFormat="1" ht="256.5" customHeight="1" x14ac:dyDescent="0.25">
      <c r="B35" s="32" t="s">
        <v>142</v>
      </c>
      <c r="C35" s="56" t="s">
        <v>143</v>
      </c>
      <c r="D35" s="57" t="s">
        <v>144</v>
      </c>
      <c r="E35" s="56" t="s">
        <v>24</v>
      </c>
      <c r="F35" s="56" t="s">
        <v>145</v>
      </c>
      <c r="G35" s="32">
        <v>3</v>
      </c>
      <c r="H35" s="32">
        <v>1</v>
      </c>
      <c r="I35" s="32">
        <v>1</v>
      </c>
      <c r="J35" s="32">
        <v>1</v>
      </c>
      <c r="K35" s="39"/>
      <c r="L35" s="39"/>
      <c r="M35" s="39"/>
      <c r="N35" s="13">
        <f t="shared" si="0"/>
        <v>1787.9399999999998</v>
      </c>
      <c r="O35" s="40"/>
      <c r="P35" s="41">
        <v>1787.9399999999998</v>
      </c>
      <c r="Q35" s="40"/>
      <c r="R35" s="40"/>
      <c r="S35" s="40"/>
    </row>
    <row r="36" spans="2:19" s="42" customFormat="1" ht="274.5" customHeight="1" x14ac:dyDescent="0.25">
      <c r="B36" s="32" t="s">
        <v>146</v>
      </c>
      <c r="C36" s="56" t="s">
        <v>147</v>
      </c>
      <c r="D36" s="57" t="s">
        <v>148</v>
      </c>
      <c r="E36" s="56" t="s">
        <v>24</v>
      </c>
      <c r="F36" s="56" t="s">
        <v>149</v>
      </c>
      <c r="G36" s="32">
        <v>3</v>
      </c>
      <c r="H36" s="32">
        <v>1</v>
      </c>
      <c r="I36" s="32">
        <v>1</v>
      </c>
      <c r="J36" s="32">
        <v>1</v>
      </c>
      <c r="K36" s="39"/>
      <c r="L36" s="39"/>
      <c r="M36" s="39"/>
      <c r="N36" s="13">
        <f t="shared" si="0"/>
        <v>1787.9399999999998</v>
      </c>
      <c r="O36" s="40"/>
      <c r="P36" s="41">
        <v>1787.9399999999998</v>
      </c>
      <c r="Q36" s="40"/>
      <c r="R36" s="40"/>
      <c r="S36" s="40"/>
    </row>
    <row r="37" spans="2:19" s="42" customFormat="1" ht="129.75" customHeight="1" x14ac:dyDescent="0.25">
      <c r="B37" s="32" t="s">
        <v>150</v>
      </c>
      <c r="C37" s="56" t="s">
        <v>151</v>
      </c>
      <c r="D37" s="57">
        <v>1703420100</v>
      </c>
      <c r="E37" s="56" t="s">
        <v>26</v>
      </c>
      <c r="F37" s="56" t="s">
        <v>152</v>
      </c>
      <c r="G37" s="32">
        <v>3</v>
      </c>
      <c r="H37" s="32">
        <v>1</v>
      </c>
      <c r="I37" s="32">
        <v>1</v>
      </c>
      <c r="J37" s="32">
        <v>1</v>
      </c>
      <c r="K37" s="39"/>
      <c r="L37" s="39"/>
      <c r="M37" s="39"/>
      <c r="N37" s="13">
        <f t="shared" si="0"/>
        <v>789.67349999999999</v>
      </c>
      <c r="O37" s="40"/>
      <c r="P37" s="41">
        <v>789.67349999999999</v>
      </c>
      <c r="Q37" s="40"/>
      <c r="R37" s="40"/>
      <c r="S37" s="40"/>
    </row>
    <row r="38" spans="2:19" s="42" customFormat="1" ht="236.25" x14ac:dyDescent="0.25">
      <c r="B38" s="32" t="s">
        <v>153</v>
      </c>
      <c r="C38" s="56" t="s">
        <v>154</v>
      </c>
      <c r="D38" s="57">
        <v>1703310100</v>
      </c>
      <c r="E38" s="56" t="s">
        <v>22</v>
      </c>
      <c r="F38" s="56" t="s">
        <v>155</v>
      </c>
      <c r="G38" s="32">
        <v>3</v>
      </c>
      <c r="H38" s="32">
        <v>1</v>
      </c>
      <c r="I38" s="32">
        <v>1</v>
      </c>
      <c r="J38" s="32">
        <v>1</v>
      </c>
      <c r="K38" s="39"/>
      <c r="L38" s="39"/>
      <c r="M38" s="39"/>
      <c r="N38" s="13">
        <f t="shared" si="0"/>
        <v>875.34562500000004</v>
      </c>
      <c r="O38" s="40"/>
      <c r="P38" s="41">
        <v>875.34562500000004</v>
      </c>
      <c r="Q38" s="40"/>
      <c r="R38" s="40"/>
      <c r="S38" s="40"/>
    </row>
    <row r="39" spans="2:19" s="42" customFormat="1" ht="204.75" x14ac:dyDescent="0.25">
      <c r="B39" s="32" t="s">
        <v>156</v>
      </c>
      <c r="C39" s="56" t="s">
        <v>157</v>
      </c>
      <c r="D39" s="57">
        <v>13865</v>
      </c>
      <c r="E39" s="56" t="s">
        <v>158</v>
      </c>
      <c r="F39" s="56" t="s">
        <v>159</v>
      </c>
      <c r="G39" s="32">
        <v>3</v>
      </c>
      <c r="H39" s="32">
        <v>1</v>
      </c>
      <c r="I39" s="32">
        <v>1</v>
      </c>
      <c r="J39" s="32">
        <v>1</v>
      </c>
      <c r="K39" s="39"/>
      <c r="L39" s="39"/>
      <c r="M39" s="39"/>
      <c r="N39" s="13">
        <f t="shared" si="0"/>
        <v>174.69663750000001</v>
      </c>
      <c r="O39" s="40"/>
      <c r="P39" s="41">
        <v>174.69663750000001</v>
      </c>
      <c r="Q39" s="40"/>
      <c r="R39" s="40"/>
      <c r="S39" s="40"/>
    </row>
    <row r="40" spans="2:19" s="42" customFormat="1" ht="283.5" x14ac:dyDescent="0.25">
      <c r="B40" s="32" t="s">
        <v>160</v>
      </c>
      <c r="C40" s="56" t="s">
        <v>161</v>
      </c>
      <c r="D40" s="57">
        <v>3131761210</v>
      </c>
      <c r="E40" s="56" t="s">
        <v>25</v>
      </c>
      <c r="F40" s="56" t="s">
        <v>162</v>
      </c>
      <c r="G40" s="32">
        <v>3</v>
      </c>
      <c r="H40" s="32">
        <v>1</v>
      </c>
      <c r="I40" s="32">
        <v>1</v>
      </c>
      <c r="J40" s="32">
        <v>1</v>
      </c>
      <c r="K40" s="39"/>
      <c r="L40" s="39"/>
      <c r="M40" s="39"/>
      <c r="N40" s="13">
        <f t="shared" si="0"/>
        <v>175.44161250000002</v>
      </c>
      <c r="O40" s="40"/>
      <c r="P40" s="41">
        <v>175.44161250000002</v>
      </c>
      <c r="Q40" s="40"/>
      <c r="R40" s="40"/>
      <c r="S40" s="40"/>
    </row>
    <row r="41" spans="2:19" s="42" customFormat="1" ht="141.75" x14ac:dyDescent="0.25">
      <c r="B41" s="32" t="s">
        <v>163</v>
      </c>
      <c r="C41" s="56" t="s">
        <v>164</v>
      </c>
      <c r="D41" s="57">
        <v>1703070100</v>
      </c>
      <c r="E41" s="56" t="s">
        <v>22</v>
      </c>
      <c r="F41" s="56" t="s">
        <v>165</v>
      </c>
      <c r="G41" s="32">
        <v>3</v>
      </c>
      <c r="H41" s="32">
        <v>1</v>
      </c>
      <c r="I41" s="32">
        <v>1</v>
      </c>
      <c r="J41" s="32">
        <v>1</v>
      </c>
      <c r="K41" s="39"/>
      <c r="L41" s="39"/>
      <c r="M41" s="39"/>
      <c r="N41" s="13">
        <f t="shared" si="0"/>
        <v>640.67849999999999</v>
      </c>
      <c r="O41" s="40"/>
      <c r="P41" s="41">
        <v>640.67849999999999</v>
      </c>
      <c r="Q41" s="40"/>
      <c r="R41" s="40"/>
      <c r="S41" s="40"/>
    </row>
    <row r="42" spans="2:19" s="42" customFormat="1" ht="236.25" x14ac:dyDescent="0.25">
      <c r="B42" s="32" t="s">
        <v>166</v>
      </c>
      <c r="C42" s="56" t="s">
        <v>167</v>
      </c>
      <c r="D42" s="57">
        <v>1703080100</v>
      </c>
      <c r="E42" s="56" t="s">
        <v>22</v>
      </c>
      <c r="F42" s="56" t="s">
        <v>168</v>
      </c>
      <c r="G42" s="32">
        <v>3</v>
      </c>
      <c r="H42" s="32">
        <v>1</v>
      </c>
      <c r="I42" s="32">
        <v>1</v>
      </c>
      <c r="J42" s="32">
        <v>1</v>
      </c>
      <c r="K42" s="39"/>
      <c r="L42" s="39"/>
      <c r="M42" s="39"/>
      <c r="N42" s="13">
        <f t="shared" si="0"/>
        <v>927.49387499999989</v>
      </c>
      <c r="O42" s="40"/>
      <c r="P42" s="41">
        <v>927.49387499999989</v>
      </c>
      <c r="Q42" s="40"/>
      <c r="R42" s="40"/>
      <c r="S42" s="40"/>
    </row>
    <row r="43" spans="2:19" s="42" customFormat="1" ht="173.25" x14ac:dyDescent="0.25">
      <c r="B43" s="32" t="s">
        <v>169</v>
      </c>
      <c r="C43" s="56" t="s">
        <v>170</v>
      </c>
      <c r="D43" s="57">
        <v>1018110105</v>
      </c>
      <c r="E43" s="56" t="s">
        <v>22</v>
      </c>
      <c r="F43" s="56" t="s">
        <v>171</v>
      </c>
      <c r="G43" s="32">
        <v>3</v>
      </c>
      <c r="H43" s="32">
        <v>1</v>
      </c>
      <c r="I43" s="32">
        <v>1</v>
      </c>
      <c r="J43" s="32">
        <v>1</v>
      </c>
      <c r="K43" s="39"/>
      <c r="L43" s="39"/>
      <c r="M43" s="39"/>
      <c r="N43" s="13">
        <f t="shared" si="0"/>
        <v>1184.51025</v>
      </c>
      <c r="O43" s="40"/>
      <c r="P43" s="41">
        <v>1184.51025</v>
      </c>
      <c r="Q43" s="40"/>
      <c r="R43" s="40"/>
      <c r="S43" s="40"/>
    </row>
    <row r="44" spans="2:19" s="42" customFormat="1" ht="141.75" x14ac:dyDescent="0.25">
      <c r="B44" s="32" t="s">
        <v>172</v>
      </c>
      <c r="C44" s="56" t="s">
        <v>173</v>
      </c>
      <c r="D44" s="57" t="s">
        <v>174</v>
      </c>
      <c r="E44" s="56" t="s">
        <v>29</v>
      </c>
      <c r="F44" s="56" t="s">
        <v>175</v>
      </c>
      <c r="G44" s="32">
        <v>9</v>
      </c>
      <c r="H44" s="32">
        <v>2</v>
      </c>
      <c r="I44" s="32">
        <v>5</v>
      </c>
      <c r="J44" s="32">
        <v>2</v>
      </c>
      <c r="K44" s="39"/>
      <c r="L44" s="39"/>
      <c r="M44" s="39"/>
      <c r="N44" s="13">
        <f t="shared" si="0"/>
        <v>189.96862500000003</v>
      </c>
      <c r="O44" s="40"/>
      <c r="P44" s="41">
        <v>189.96862500000003</v>
      </c>
      <c r="Q44" s="40"/>
      <c r="R44" s="40"/>
      <c r="S44" s="40"/>
    </row>
    <row r="45" spans="2:19" s="42" customFormat="1" ht="47.25" x14ac:dyDescent="0.25">
      <c r="B45" s="32" t="s">
        <v>176</v>
      </c>
      <c r="C45" s="56" t="s">
        <v>115</v>
      </c>
      <c r="D45" s="57" t="s">
        <v>116</v>
      </c>
      <c r="E45" s="56" t="s">
        <v>24</v>
      </c>
      <c r="F45" s="56" t="s">
        <v>117</v>
      </c>
      <c r="G45" s="32">
        <v>3</v>
      </c>
      <c r="H45" s="32">
        <v>1</v>
      </c>
      <c r="I45" s="32">
        <v>1</v>
      </c>
      <c r="J45" s="32">
        <v>1</v>
      </c>
      <c r="K45" s="39"/>
      <c r="L45" s="39"/>
      <c r="M45" s="39"/>
      <c r="N45" s="13">
        <f t="shared" si="0"/>
        <v>931.21875</v>
      </c>
      <c r="O45" s="40"/>
      <c r="P45" s="41">
        <v>931.21875</v>
      </c>
      <c r="Q45" s="40"/>
      <c r="R45" s="40"/>
      <c r="S45" s="40"/>
    </row>
    <row r="46" spans="2:19" s="42" customFormat="1" ht="63" x14ac:dyDescent="0.25">
      <c r="B46" s="32" t="s">
        <v>177</v>
      </c>
      <c r="C46" s="56" t="s">
        <v>178</v>
      </c>
      <c r="D46" s="57" t="s">
        <v>179</v>
      </c>
      <c r="E46" s="56" t="s">
        <v>24</v>
      </c>
      <c r="F46" s="56" t="s">
        <v>180</v>
      </c>
      <c r="G46" s="32">
        <v>24</v>
      </c>
      <c r="H46" s="32">
        <v>6</v>
      </c>
      <c r="I46" s="32">
        <v>12</v>
      </c>
      <c r="J46" s="32">
        <v>6</v>
      </c>
      <c r="K46" s="39"/>
      <c r="L46" s="39"/>
      <c r="M46" s="39"/>
      <c r="N46" s="13">
        <f t="shared" si="0"/>
        <v>7449.75</v>
      </c>
      <c r="O46" s="40"/>
      <c r="P46" s="41">
        <v>7449.75</v>
      </c>
      <c r="Q46" s="40"/>
      <c r="R46" s="40"/>
      <c r="S46" s="40"/>
    </row>
    <row r="47" spans="2:19" s="42" customFormat="1" ht="157.5" x14ac:dyDescent="0.25">
      <c r="B47" s="32" t="s">
        <v>181</v>
      </c>
      <c r="C47" s="56" t="s">
        <v>182</v>
      </c>
      <c r="D47" s="57">
        <v>1703650100</v>
      </c>
      <c r="E47" s="56" t="s">
        <v>22</v>
      </c>
      <c r="F47" s="56" t="s">
        <v>183</v>
      </c>
      <c r="G47" s="32">
        <v>3</v>
      </c>
      <c r="H47" s="32">
        <v>1</v>
      </c>
      <c r="I47" s="32">
        <v>1</v>
      </c>
      <c r="J47" s="32">
        <v>1</v>
      </c>
      <c r="K47" s="39"/>
      <c r="L47" s="39"/>
      <c r="M47" s="39"/>
      <c r="N47" s="13">
        <f t="shared" si="0"/>
        <v>771.049125</v>
      </c>
      <c r="O47" s="40"/>
      <c r="P47" s="41">
        <v>771.049125</v>
      </c>
      <c r="Q47" s="40"/>
      <c r="R47" s="40"/>
      <c r="S47" s="40"/>
    </row>
    <row r="48" spans="2:19" s="42" customFormat="1" ht="409.5" x14ac:dyDescent="0.25">
      <c r="B48" s="32" t="s">
        <v>184</v>
      </c>
      <c r="C48" s="56" t="s">
        <v>185</v>
      </c>
      <c r="D48" s="57">
        <v>2725841211</v>
      </c>
      <c r="E48" s="56" t="s">
        <v>25</v>
      </c>
      <c r="F48" s="56" t="s">
        <v>186</v>
      </c>
      <c r="G48" s="32">
        <v>22</v>
      </c>
      <c r="H48" s="32">
        <v>7</v>
      </c>
      <c r="I48" s="32">
        <v>10</v>
      </c>
      <c r="J48" s="32">
        <v>5</v>
      </c>
      <c r="K48" s="39"/>
      <c r="L48" s="39"/>
      <c r="M48" s="39"/>
      <c r="N48" s="13">
        <f t="shared" si="0"/>
        <v>716.88539999999989</v>
      </c>
      <c r="O48" s="40"/>
      <c r="P48" s="41">
        <v>716.88539999999989</v>
      </c>
      <c r="Q48" s="40"/>
      <c r="R48" s="40"/>
      <c r="S48" s="40"/>
    </row>
    <row r="49" spans="2:19" s="42" customFormat="1" ht="409.5" x14ac:dyDescent="0.25">
      <c r="B49" s="32" t="s">
        <v>187</v>
      </c>
      <c r="C49" s="56" t="s">
        <v>188</v>
      </c>
      <c r="D49" s="57">
        <v>2721681211</v>
      </c>
      <c r="E49" s="56" t="s">
        <v>25</v>
      </c>
      <c r="F49" s="56" t="s">
        <v>189</v>
      </c>
      <c r="G49" s="32">
        <v>19</v>
      </c>
      <c r="H49" s="32">
        <v>6</v>
      </c>
      <c r="I49" s="32">
        <v>9</v>
      </c>
      <c r="J49" s="32">
        <v>4</v>
      </c>
      <c r="K49" s="39"/>
      <c r="L49" s="39"/>
      <c r="M49" s="39"/>
      <c r="N49" s="13">
        <f t="shared" si="0"/>
        <v>618.92118749999997</v>
      </c>
      <c r="O49" s="40"/>
      <c r="P49" s="41">
        <v>618.92118749999997</v>
      </c>
      <c r="Q49" s="40"/>
      <c r="R49" s="40"/>
      <c r="S49" s="40"/>
    </row>
    <row r="50" spans="2:19" s="42" customFormat="1" ht="409.5" x14ac:dyDescent="0.25">
      <c r="B50" s="32" t="s">
        <v>190</v>
      </c>
      <c r="C50" s="56" t="s">
        <v>191</v>
      </c>
      <c r="D50" s="57">
        <v>2721701211</v>
      </c>
      <c r="E50" s="56" t="s">
        <v>25</v>
      </c>
      <c r="F50" s="56" t="s">
        <v>192</v>
      </c>
      <c r="G50" s="32">
        <v>19</v>
      </c>
      <c r="H50" s="32">
        <v>6</v>
      </c>
      <c r="I50" s="32">
        <v>9</v>
      </c>
      <c r="J50" s="32">
        <v>4</v>
      </c>
      <c r="K50" s="39"/>
      <c r="L50" s="39"/>
      <c r="M50" s="39"/>
      <c r="N50" s="13">
        <f t="shared" si="0"/>
        <v>635.39437499999997</v>
      </c>
      <c r="O50" s="40"/>
      <c r="P50" s="41">
        <v>635.39437499999997</v>
      </c>
      <c r="Q50" s="40"/>
      <c r="R50" s="40"/>
      <c r="S50" s="40"/>
    </row>
    <row r="51" spans="2:19" s="42" customFormat="1" ht="267.75" x14ac:dyDescent="0.25">
      <c r="B51" s="32" t="s">
        <v>193</v>
      </c>
      <c r="C51" s="56" t="s">
        <v>194</v>
      </c>
      <c r="D51" s="57" t="s">
        <v>195</v>
      </c>
      <c r="E51" s="56" t="s">
        <v>25</v>
      </c>
      <c r="F51" s="56" t="s">
        <v>196</v>
      </c>
      <c r="G51" s="32">
        <v>9</v>
      </c>
      <c r="H51" s="32">
        <v>2</v>
      </c>
      <c r="I51" s="32">
        <v>5</v>
      </c>
      <c r="J51" s="32">
        <v>2</v>
      </c>
      <c r="K51" s="39"/>
      <c r="L51" s="39"/>
      <c r="M51" s="39"/>
      <c r="N51" s="13">
        <f t="shared" si="0"/>
        <v>602.31228749999991</v>
      </c>
      <c r="O51" s="40"/>
      <c r="P51" s="41">
        <v>602.31228749999991</v>
      </c>
      <c r="Q51" s="40"/>
      <c r="R51" s="40"/>
      <c r="S51" s="40"/>
    </row>
    <row r="52" spans="2:19" s="42" customFormat="1" ht="220.5" x14ac:dyDescent="0.25">
      <c r="B52" s="32" t="s">
        <v>197</v>
      </c>
      <c r="C52" s="56" t="s">
        <v>198</v>
      </c>
      <c r="D52" s="57">
        <v>1085250100</v>
      </c>
      <c r="E52" s="56" t="s">
        <v>22</v>
      </c>
      <c r="F52" s="56" t="s">
        <v>199</v>
      </c>
      <c r="G52" s="32">
        <v>3</v>
      </c>
      <c r="H52" s="32">
        <v>1</v>
      </c>
      <c r="I52" s="32">
        <v>1</v>
      </c>
      <c r="J52" s="32">
        <v>1</v>
      </c>
      <c r="K52" s="39"/>
      <c r="L52" s="39"/>
      <c r="M52" s="39"/>
      <c r="N52" s="13">
        <f t="shared" si="0"/>
        <v>1307.4311250000001</v>
      </c>
      <c r="O52" s="40"/>
      <c r="P52" s="41">
        <v>1307.4311250000001</v>
      </c>
      <c r="Q52" s="40"/>
      <c r="R52" s="40"/>
      <c r="S52" s="40"/>
    </row>
    <row r="53" spans="2:19" s="42" customFormat="1" ht="189" x14ac:dyDescent="0.25">
      <c r="B53" s="32" t="s">
        <v>200</v>
      </c>
      <c r="C53" s="56" t="s">
        <v>201</v>
      </c>
      <c r="D53" s="57">
        <v>1323760</v>
      </c>
      <c r="E53" s="56" t="s">
        <v>23</v>
      </c>
      <c r="F53" s="56" t="s">
        <v>202</v>
      </c>
      <c r="G53" s="22">
        <v>3</v>
      </c>
      <c r="H53" s="32">
        <v>1</v>
      </c>
      <c r="I53" s="32">
        <v>1</v>
      </c>
      <c r="J53" s="32">
        <v>1</v>
      </c>
      <c r="K53" s="58"/>
      <c r="L53" s="58"/>
      <c r="M53" s="58"/>
      <c r="N53" s="13">
        <f t="shared" si="0"/>
        <v>1888.5116250000001</v>
      </c>
      <c r="O53" s="40"/>
      <c r="P53" s="59">
        <v>1888.5116250000001</v>
      </c>
      <c r="Q53" s="40"/>
      <c r="R53" s="40"/>
      <c r="S53" s="40"/>
    </row>
    <row r="54" spans="2:19" s="42" customFormat="1" ht="330.75" x14ac:dyDescent="0.25">
      <c r="B54" s="32" t="s">
        <v>203</v>
      </c>
      <c r="C54" s="56" t="s">
        <v>204</v>
      </c>
      <c r="D54" s="57" t="s">
        <v>205</v>
      </c>
      <c r="E54" s="56" t="s">
        <v>28</v>
      </c>
      <c r="F54" s="56" t="s">
        <v>206</v>
      </c>
      <c r="G54" s="22">
        <v>3</v>
      </c>
      <c r="H54" s="32">
        <v>1</v>
      </c>
      <c r="I54" s="32">
        <v>1</v>
      </c>
      <c r="J54" s="32">
        <v>1</v>
      </c>
      <c r="K54" s="58"/>
      <c r="L54" s="58"/>
      <c r="M54" s="58"/>
      <c r="N54" s="13">
        <f t="shared" si="0"/>
        <v>912.59437500000013</v>
      </c>
      <c r="O54" s="40"/>
      <c r="P54" s="59">
        <v>912.59437500000013</v>
      </c>
      <c r="Q54" s="40"/>
      <c r="R54" s="40"/>
      <c r="S54" s="40"/>
    </row>
    <row r="55" spans="2:19" s="42" customFormat="1" ht="78.75" x14ac:dyDescent="0.25">
      <c r="B55" s="32" t="s">
        <v>207</v>
      </c>
      <c r="C55" s="56" t="s">
        <v>208</v>
      </c>
      <c r="D55" s="57">
        <v>1323770</v>
      </c>
      <c r="E55" s="56" t="s">
        <v>23</v>
      </c>
      <c r="F55" s="56" t="s">
        <v>209</v>
      </c>
      <c r="G55" s="22">
        <v>3</v>
      </c>
      <c r="H55" s="32">
        <v>1</v>
      </c>
      <c r="I55" s="32">
        <v>1</v>
      </c>
      <c r="J55" s="32">
        <v>1</v>
      </c>
      <c r="K55" s="58"/>
      <c r="L55" s="58"/>
      <c r="M55" s="58"/>
      <c r="N55" s="13">
        <f t="shared" si="0"/>
        <v>2227.47525</v>
      </c>
      <c r="O55" s="40"/>
      <c r="P55" s="59">
        <v>2227.47525</v>
      </c>
      <c r="Q55" s="40"/>
      <c r="R55" s="40"/>
      <c r="S55" s="40"/>
    </row>
    <row r="56" spans="2:19" s="42" customFormat="1" ht="15.75" x14ac:dyDescent="0.25">
      <c r="B56" s="32" t="s">
        <v>210</v>
      </c>
      <c r="C56" s="56" t="s">
        <v>211</v>
      </c>
      <c r="D56" s="57" t="s">
        <v>212</v>
      </c>
      <c r="E56" s="56" t="s">
        <v>213</v>
      </c>
      <c r="F56" s="56" t="s">
        <v>20</v>
      </c>
      <c r="G56" s="22">
        <v>24</v>
      </c>
      <c r="H56" s="32">
        <v>6</v>
      </c>
      <c r="I56" s="32">
        <v>12</v>
      </c>
      <c r="J56" s="32">
        <v>6</v>
      </c>
      <c r="K56" s="58"/>
      <c r="L56" s="58"/>
      <c r="M56" s="58"/>
      <c r="N56" s="13">
        <f t="shared" si="0"/>
        <v>11860.002</v>
      </c>
      <c r="O56" s="40"/>
      <c r="P56" s="59">
        <v>11860.002</v>
      </c>
      <c r="Q56" s="40"/>
      <c r="R56" s="40"/>
      <c r="S56" s="40"/>
    </row>
    <row r="57" spans="2:19" s="42" customFormat="1" ht="47.25" x14ac:dyDescent="0.25">
      <c r="B57" s="32" t="s">
        <v>214</v>
      </c>
      <c r="C57" s="56" t="s">
        <v>215</v>
      </c>
      <c r="D57" s="57">
        <v>170321</v>
      </c>
      <c r="E57" s="56" t="s">
        <v>216</v>
      </c>
      <c r="F57" s="56" t="s">
        <v>217</v>
      </c>
      <c r="G57" s="22">
        <v>3</v>
      </c>
      <c r="H57" s="32">
        <v>1</v>
      </c>
      <c r="I57" s="32">
        <v>1</v>
      </c>
      <c r="J57" s="32">
        <v>1</v>
      </c>
      <c r="K57" s="58"/>
      <c r="L57" s="58"/>
      <c r="M57" s="58"/>
      <c r="N57" s="13">
        <f t="shared" si="0"/>
        <v>714.43102500000009</v>
      </c>
      <c r="O57" s="40"/>
      <c r="P57" s="59">
        <v>714.43102500000009</v>
      </c>
      <c r="Q57" s="40"/>
      <c r="R57" s="40"/>
      <c r="S57" s="40"/>
    </row>
    <row r="58" spans="2:19" s="42" customFormat="1" ht="15.75" x14ac:dyDescent="0.25">
      <c r="B58" s="32" t="s">
        <v>218</v>
      </c>
      <c r="C58" s="56" t="s">
        <v>219</v>
      </c>
      <c r="D58" s="57" t="s">
        <v>220</v>
      </c>
      <c r="E58" s="56" t="s">
        <v>23</v>
      </c>
      <c r="F58" s="33" t="s">
        <v>221</v>
      </c>
      <c r="G58" s="22">
        <v>6</v>
      </c>
      <c r="H58" s="32">
        <v>2</v>
      </c>
      <c r="I58" s="32">
        <v>2</v>
      </c>
      <c r="J58" s="32">
        <v>2</v>
      </c>
      <c r="K58" s="58"/>
      <c r="L58" s="58"/>
      <c r="M58" s="58"/>
      <c r="N58" s="13">
        <f t="shared" si="0"/>
        <v>161.95756500000002</v>
      </c>
      <c r="O58" s="40"/>
      <c r="P58" s="59">
        <v>161.95756500000002</v>
      </c>
      <c r="Q58" s="40"/>
      <c r="R58" s="40"/>
      <c r="S58" s="40"/>
    </row>
    <row r="59" spans="2:19" s="42" customFormat="1" ht="15.75" x14ac:dyDescent="0.25">
      <c r="B59" s="32" t="s">
        <v>222</v>
      </c>
      <c r="C59" s="56" t="s">
        <v>223</v>
      </c>
      <c r="D59" s="57" t="s">
        <v>224</v>
      </c>
      <c r="E59" s="56" t="s">
        <v>23</v>
      </c>
      <c r="F59" s="33" t="s">
        <v>221</v>
      </c>
      <c r="G59" s="22">
        <v>6</v>
      </c>
      <c r="H59" s="32">
        <v>2</v>
      </c>
      <c r="I59" s="32">
        <v>2</v>
      </c>
      <c r="J59" s="32">
        <v>2</v>
      </c>
      <c r="K59" s="58"/>
      <c r="L59" s="58"/>
      <c r="M59" s="58"/>
      <c r="N59" s="13">
        <f t="shared" si="0"/>
        <v>161.95756500000002</v>
      </c>
      <c r="O59" s="40"/>
      <c r="P59" s="59">
        <v>161.95756500000002</v>
      </c>
      <c r="Q59" s="40"/>
      <c r="R59" s="40"/>
      <c r="S59" s="40"/>
    </row>
    <row r="60" spans="2:19" s="42" customFormat="1" ht="15.75" x14ac:dyDescent="0.25">
      <c r="B60" s="32" t="s">
        <v>225</v>
      </c>
      <c r="C60" s="56" t="s">
        <v>226</v>
      </c>
      <c r="D60" s="57" t="s">
        <v>227</v>
      </c>
      <c r="E60" s="56" t="s">
        <v>23</v>
      </c>
      <c r="F60" s="33" t="s">
        <v>221</v>
      </c>
      <c r="G60" s="22">
        <v>6</v>
      </c>
      <c r="H60" s="32">
        <v>2</v>
      </c>
      <c r="I60" s="32">
        <v>2</v>
      </c>
      <c r="J60" s="32">
        <v>2</v>
      </c>
      <c r="K60" s="58"/>
      <c r="L60" s="58"/>
      <c r="M60" s="58"/>
      <c r="N60" s="13">
        <f t="shared" si="0"/>
        <v>161.95756500000002</v>
      </c>
      <c r="O60" s="40"/>
      <c r="P60" s="59">
        <v>161.95756500000002</v>
      </c>
      <c r="Q60" s="40"/>
      <c r="R60" s="40"/>
      <c r="S60" s="40"/>
    </row>
    <row r="61" spans="2:19" s="42" customFormat="1" ht="15.75" x14ac:dyDescent="0.25">
      <c r="B61" s="32" t="s">
        <v>228</v>
      </c>
      <c r="C61" s="56" t="s">
        <v>229</v>
      </c>
      <c r="D61" s="57" t="s">
        <v>230</v>
      </c>
      <c r="E61" s="56" t="s">
        <v>23</v>
      </c>
      <c r="F61" s="56" t="s">
        <v>231</v>
      </c>
      <c r="G61" s="22">
        <v>6</v>
      </c>
      <c r="H61" s="32">
        <v>2</v>
      </c>
      <c r="I61" s="32">
        <v>2</v>
      </c>
      <c r="J61" s="32">
        <v>2</v>
      </c>
      <c r="K61" s="58"/>
      <c r="L61" s="58"/>
      <c r="M61" s="58"/>
      <c r="N61" s="13">
        <f t="shared" si="0"/>
        <v>1016.8908749999999</v>
      </c>
      <c r="O61" s="40"/>
      <c r="P61" s="59">
        <v>1016.8908749999999</v>
      </c>
      <c r="Q61" s="40"/>
      <c r="R61" s="40"/>
      <c r="S61" s="40"/>
    </row>
    <row r="62" spans="2:19" s="42" customFormat="1" ht="15.75" x14ac:dyDescent="0.25">
      <c r="B62" s="32" t="s">
        <v>232</v>
      </c>
      <c r="C62" s="56" t="s">
        <v>233</v>
      </c>
      <c r="D62" s="57" t="s">
        <v>234</v>
      </c>
      <c r="E62" s="56" t="s">
        <v>23</v>
      </c>
      <c r="F62" s="56" t="s">
        <v>231</v>
      </c>
      <c r="G62" s="22">
        <v>6</v>
      </c>
      <c r="H62" s="32">
        <v>2</v>
      </c>
      <c r="I62" s="32">
        <v>2</v>
      </c>
      <c r="J62" s="32">
        <v>2</v>
      </c>
      <c r="K62" s="58"/>
      <c r="L62" s="58"/>
      <c r="M62" s="58"/>
      <c r="N62" s="13">
        <f t="shared" si="0"/>
        <v>1059.2799524999998</v>
      </c>
      <c r="O62" s="40"/>
      <c r="P62" s="59">
        <v>1059.2799524999998</v>
      </c>
      <c r="Q62" s="40"/>
      <c r="R62" s="40"/>
      <c r="S62" s="40"/>
    </row>
    <row r="63" spans="2:19" s="42" customFormat="1" ht="15.75" x14ac:dyDescent="0.25">
      <c r="B63" s="32" t="s">
        <v>235</v>
      </c>
      <c r="C63" s="56" t="s">
        <v>236</v>
      </c>
      <c r="D63" s="57" t="s">
        <v>237</v>
      </c>
      <c r="E63" s="56" t="s">
        <v>23</v>
      </c>
      <c r="F63" s="56" t="s">
        <v>238</v>
      </c>
      <c r="G63" s="22">
        <v>6</v>
      </c>
      <c r="H63" s="32">
        <v>2</v>
      </c>
      <c r="I63" s="32">
        <v>2</v>
      </c>
      <c r="J63" s="32">
        <v>2</v>
      </c>
      <c r="K63" s="58"/>
      <c r="L63" s="58"/>
      <c r="M63" s="58"/>
      <c r="N63" s="13">
        <f t="shared" si="0"/>
        <v>1016.8908749999999</v>
      </c>
      <c r="O63" s="40"/>
      <c r="P63" s="59">
        <v>1016.8908749999999</v>
      </c>
      <c r="Q63" s="40"/>
      <c r="R63" s="40"/>
      <c r="S63" s="40"/>
    </row>
    <row r="64" spans="2:19" s="42" customFormat="1" ht="31.5" x14ac:dyDescent="0.25">
      <c r="B64" s="32" t="s">
        <v>239</v>
      </c>
      <c r="C64" s="56" t="s">
        <v>240</v>
      </c>
      <c r="D64" s="57" t="s">
        <v>241</v>
      </c>
      <c r="E64" s="56" t="s">
        <v>23</v>
      </c>
      <c r="F64" s="56" t="s">
        <v>242</v>
      </c>
      <c r="G64" s="22">
        <v>6</v>
      </c>
      <c r="H64" s="32">
        <v>2</v>
      </c>
      <c r="I64" s="32">
        <v>2</v>
      </c>
      <c r="J64" s="32">
        <v>2</v>
      </c>
      <c r="K64" s="58"/>
      <c r="L64" s="58"/>
      <c r="M64" s="58"/>
      <c r="N64" s="13">
        <f t="shared" si="0"/>
        <v>466.05636000000004</v>
      </c>
      <c r="O64" s="40"/>
      <c r="P64" s="59">
        <v>466.05636000000004</v>
      </c>
      <c r="Q64" s="40"/>
      <c r="R64" s="40"/>
      <c r="S64" s="40"/>
    </row>
    <row r="65" spans="2:19" s="42" customFormat="1" ht="47.25" x14ac:dyDescent="0.25">
      <c r="B65" s="32" t="s">
        <v>243</v>
      </c>
      <c r="C65" s="56" t="s">
        <v>244</v>
      </c>
      <c r="D65" s="57" t="s">
        <v>245</v>
      </c>
      <c r="E65" s="56" t="s">
        <v>23</v>
      </c>
      <c r="F65" s="56" t="s">
        <v>246</v>
      </c>
      <c r="G65" s="22">
        <v>6</v>
      </c>
      <c r="H65" s="32">
        <v>2</v>
      </c>
      <c r="I65" s="32">
        <v>2</v>
      </c>
      <c r="J65" s="32">
        <v>2</v>
      </c>
      <c r="K65" s="58"/>
      <c r="L65" s="58"/>
      <c r="M65" s="58"/>
      <c r="N65" s="13">
        <f t="shared" si="0"/>
        <v>1127.0726774999998</v>
      </c>
      <c r="O65" s="40"/>
      <c r="P65" s="59">
        <v>1127.0726774999998</v>
      </c>
      <c r="Q65" s="40"/>
      <c r="R65" s="40"/>
      <c r="S65" s="40"/>
    </row>
    <row r="66" spans="2:19" s="42" customFormat="1" ht="47.25" x14ac:dyDescent="0.25">
      <c r="B66" s="32" t="s">
        <v>247</v>
      </c>
      <c r="C66" s="56" t="s">
        <v>248</v>
      </c>
      <c r="D66" s="57" t="s">
        <v>249</v>
      </c>
      <c r="E66" s="56" t="s">
        <v>23</v>
      </c>
      <c r="F66" s="56" t="s">
        <v>250</v>
      </c>
      <c r="G66" s="22">
        <v>6</v>
      </c>
      <c r="H66" s="32">
        <v>2</v>
      </c>
      <c r="I66" s="32">
        <v>2</v>
      </c>
      <c r="J66" s="32">
        <v>2</v>
      </c>
      <c r="K66" s="58"/>
      <c r="L66" s="58"/>
      <c r="M66" s="58"/>
      <c r="N66" s="13">
        <f t="shared" si="0"/>
        <v>113.385195</v>
      </c>
      <c r="O66" s="40"/>
      <c r="P66" s="59">
        <v>113.385195</v>
      </c>
      <c r="Q66" s="40"/>
      <c r="R66" s="40"/>
      <c r="S66" s="40"/>
    </row>
    <row r="67" spans="2:19" s="42" customFormat="1" ht="15.75" x14ac:dyDescent="0.25">
      <c r="B67" s="32" t="s">
        <v>251</v>
      </c>
      <c r="C67" s="56" t="s">
        <v>252</v>
      </c>
      <c r="D67" s="57" t="s">
        <v>253</v>
      </c>
      <c r="E67" s="56" t="s">
        <v>254</v>
      </c>
      <c r="F67" s="32" t="s">
        <v>255</v>
      </c>
      <c r="G67" s="22">
        <v>6</v>
      </c>
      <c r="H67" s="32">
        <v>2</v>
      </c>
      <c r="I67" s="32">
        <v>2</v>
      </c>
      <c r="J67" s="32">
        <v>2</v>
      </c>
      <c r="K67" s="58"/>
      <c r="L67" s="58"/>
      <c r="M67" s="58"/>
      <c r="N67" s="13">
        <f t="shared" si="0"/>
        <v>588.53025000000002</v>
      </c>
      <c r="O67" s="40"/>
      <c r="P67" s="59">
        <v>588.53025000000002</v>
      </c>
      <c r="Q67" s="40"/>
      <c r="R67" s="40"/>
      <c r="S67" s="40"/>
    </row>
    <row r="68" spans="2:19" s="42" customFormat="1" ht="31.5" x14ac:dyDescent="0.25">
      <c r="B68" s="32" t="s">
        <v>256</v>
      </c>
      <c r="C68" s="56" t="s">
        <v>257</v>
      </c>
      <c r="D68" s="57" t="s">
        <v>258</v>
      </c>
      <c r="E68" s="56" t="s">
        <v>22</v>
      </c>
      <c r="F68" s="32" t="s">
        <v>259</v>
      </c>
      <c r="G68" s="22">
        <v>3</v>
      </c>
      <c r="H68" s="32">
        <v>1</v>
      </c>
      <c r="I68" s="32">
        <v>1</v>
      </c>
      <c r="J68" s="32">
        <v>1</v>
      </c>
      <c r="K68" s="58"/>
      <c r="L68" s="58"/>
      <c r="M68" s="58"/>
      <c r="N68" s="13">
        <f t="shared" ref="N68:N103" si="1">IF(H68*K68+I68*L68+J68*M68=0,P68,H68*K68+I68*L68+J68*M68)</f>
        <v>744.97500000000002</v>
      </c>
      <c r="O68" s="40"/>
      <c r="P68" s="59">
        <v>744.97500000000002</v>
      </c>
      <c r="Q68" s="40"/>
      <c r="R68" s="40"/>
      <c r="S68" s="40"/>
    </row>
    <row r="69" spans="2:19" s="42" customFormat="1" ht="31.5" x14ac:dyDescent="0.25">
      <c r="B69" s="32" t="s">
        <v>260</v>
      </c>
      <c r="C69" s="56" t="s">
        <v>261</v>
      </c>
      <c r="D69" s="57" t="s">
        <v>262</v>
      </c>
      <c r="E69" s="56" t="s">
        <v>22</v>
      </c>
      <c r="F69" s="32" t="s">
        <v>263</v>
      </c>
      <c r="G69" s="22">
        <v>3</v>
      </c>
      <c r="H69" s="32">
        <v>1</v>
      </c>
      <c r="I69" s="32">
        <v>1</v>
      </c>
      <c r="J69" s="32">
        <v>1</v>
      </c>
      <c r="K69" s="58"/>
      <c r="L69" s="58"/>
      <c r="M69" s="58"/>
      <c r="N69" s="13">
        <f t="shared" si="1"/>
        <v>592.25512500000002</v>
      </c>
      <c r="O69" s="40"/>
      <c r="P69" s="59">
        <v>592.25512500000002</v>
      </c>
      <c r="Q69" s="40"/>
      <c r="R69" s="40"/>
      <c r="S69" s="40"/>
    </row>
    <row r="70" spans="2:19" s="42" customFormat="1" ht="345" x14ac:dyDescent="0.25">
      <c r="B70" s="32" t="s">
        <v>264</v>
      </c>
      <c r="C70" s="56" t="s">
        <v>265</v>
      </c>
      <c r="D70" s="57" t="s">
        <v>266</v>
      </c>
      <c r="E70" s="56" t="s">
        <v>30</v>
      </c>
      <c r="F70" s="34" t="s">
        <v>267</v>
      </c>
      <c r="G70" s="22">
        <v>12</v>
      </c>
      <c r="H70" s="32">
        <v>4</v>
      </c>
      <c r="I70" s="32">
        <v>4</v>
      </c>
      <c r="J70" s="32">
        <v>4</v>
      </c>
      <c r="K70" s="58"/>
      <c r="L70" s="58"/>
      <c r="M70" s="58"/>
      <c r="N70" s="13">
        <f t="shared" si="1"/>
        <v>3816.9539100000002</v>
      </c>
      <c r="O70" s="40"/>
      <c r="P70" s="59">
        <v>3816.9539100000002</v>
      </c>
      <c r="Q70" s="40"/>
      <c r="R70" s="40"/>
      <c r="S70" s="40"/>
    </row>
    <row r="71" spans="2:19" s="42" customFormat="1" ht="15.75" x14ac:dyDescent="0.25">
      <c r="B71" s="32" t="s">
        <v>268</v>
      </c>
      <c r="C71" s="56" t="s">
        <v>269</v>
      </c>
      <c r="D71" s="57">
        <v>1099050001</v>
      </c>
      <c r="E71" s="56" t="s">
        <v>216</v>
      </c>
      <c r="F71" s="32" t="s">
        <v>270</v>
      </c>
      <c r="G71" s="22">
        <v>60</v>
      </c>
      <c r="H71" s="32">
        <v>20</v>
      </c>
      <c r="I71" s="32">
        <v>20</v>
      </c>
      <c r="J71" s="32">
        <v>20</v>
      </c>
      <c r="K71" s="58"/>
      <c r="L71" s="58"/>
      <c r="M71" s="58"/>
      <c r="N71" s="13">
        <f t="shared" si="1"/>
        <v>3687.6262500000003</v>
      </c>
      <c r="O71" s="40"/>
      <c r="P71" s="59">
        <v>3687.6262500000003</v>
      </c>
      <c r="Q71" s="40"/>
      <c r="R71" s="40"/>
      <c r="S71" s="40"/>
    </row>
    <row r="72" spans="2:19" s="42" customFormat="1" ht="135" x14ac:dyDescent="0.25">
      <c r="B72" s="32" t="s">
        <v>271</v>
      </c>
      <c r="C72" s="56" t="s">
        <v>272</v>
      </c>
      <c r="D72" s="57" t="s">
        <v>273</v>
      </c>
      <c r="E72" s="56" t="s">
        <v>30</v>
      </c>
      <c r="F72" s="34" t="s">
        <v>274</v>
      </c>
      <c r="G72" s="22">
        <v>3</v>
      </c>
      <c r="H72" s="32">
        <v>1</v>
      </c>
      <c r="I72" s="32">
        <v>1</v>
      </c>
      <c r="J72" s="32">
        <v>1</v>
      </c>
      <c r="K72" s="58"/>
      <c r="L72" s="58"/>
      <c r="M72" s="58"/>
      <c r="N72" s="13">
        <f t="shared" si="1"/>
        <v>334.04679000000004</v>
      </c>
      <c r="O72" s="40"/>
      <c r="P72" s="59">
        <v>334.04679000000004</v>
      </c>
      <c r="Q72" s="40"/>
      <c r="R72" s="40"/>
      <c r="S72" s="40"/>
    </row>
    <row r="73" spans="2:19" s="42" customFormat="1" ht="150" x14ac:dyDescent="0.25">
      <c r="B73" s="32" t="s">
        <v>275</v>
      </c>
      <c r="C73" s="56" t="s">
        <v>276</v>
      </c>
      <c r="D73" s="57" t="s">
        <v>277</v>
      </c>
      <c r="E73" s="56" t="s">
        <v>30</v>
      </c>
      <c r="F73" s="34" t="s">
        <v>278</v>
      </c>
      <c r="G73" s="22">
        <v>3</v>
      </c>
      <c r="H73" s="32">
        <v>1</v>
      </c>
      <c r="I73" s="32">
        <v>1</v>
      </c>
      <c r="J73" s="32">
        <v>1</v>
      </c>
      <c r="K73" s="58"/>
      <c r="L73" s="58"/>
      <c r="M73" s="58"/>
      <c r="N73" s="13">
        <f t="shared" si="1"/>
        <v>334.04679000000004</v>
      </c>
      <c r="O73" s="40"/>
      <c r="P73" s="59">
        <v>334.04679000000004</v>
      </c>
      <c r="Q73" s="40"/>
      <c r="R73" s="40"/>
      <c r="S73" s="40"/>
    </row>
    <row r="74" spans="2:19" s="42" customFormat="1" ht="150" x14ac:dyDescent="0.25">
      <c r="B74" s="32" t="s">
        <v>279</v>
      </c>
      <c r="C74" s="56" t="s">
        <v>280</v>
      </c>
      <c r="D74" s="57" t="s">
        <v>281</v>
      </c>
      <c r="E74" s="56" t="s">
        <v>30</v>
      </c>
      <c r="F74" s="34" t="s">
        <v>282</v>
      </c>
      <c r="G74" s="22">
        <v>3</v>
      </c>
      <c r="H74" s="32">
        <v>1</v>
      </c>
      <c r="I74" s="32">
        <v>1</v>
      </c>
      <c r="J74" s="32">
        <v>1</v>
      </c>
      <c r="K74" s="58"/>
      <c r="L74" s="58"/>
      <c r="M74" s="58"/>
      <c r="N74" s="13">
        <f t="shared" si="1"/>
        <v>334.04679000000004</v>
      </c>
      <c r="O74" s="40"/>
      <c r="P74" s="59">
        <v>334.04679000000004</v>
      </c>
      <c r="Q74" s="40"/>
      <c r="R74" s="40"/>
      <c r="S74" s="40"/>
    </row>
    <row r="75" spans="2:19" s="42" customFormat="1" ht="15.75" x14ac:dyDescent="0.25">
      <c r="B75" s="32" t="s">
        <v>283</v>
      </c>
      <c r="C75" s="56" t="s">
        <v>284</v>
      </c>
      <c r="D75" s="57" t="s">
        <v>285</v>
      </c>
      <c r="E75" s="56" t="s">
        <v>216</v>
      </c>
      <c r="F75" s="32" t="s">
        <v>286</v>
      </c>
      <c r="G75" s="22">
        <v>6</v>
      </c>
      <c r="H75" s="32">
        <v>2</v>
      </c>
      <c r="I75" s="32">
        <v>2</v>
      </c>
      <c r="J75" s="32">
        <v>2</v>
      </c>
      <c r="K75" s="58"/>
      <c r="L75" s="58"/>
      <c r="M75" s="58"/>
      <c r="N75" s="13">
        <f t="shared" si="1"/>
        <v>646.63829999999996</v>
      </c>
      <c r="O75" s="40"/>
      <c r="P75" s="59">
        <v>646.63829999999996</v>
      </c>
      <c r="Q75" s="40"/>
      <c r="R75" s="40"/>
      <c r="S75" s="40"/>
    </row>
    <row r="76" spans="2:19" s="42" customFormat="1" ht="31.5" x14ac:dyDescent="0.25">
      <c r="B76" s="32" t="s">
        <v>287</v>
      </c>
      <c r="C76" s="56" t="s">
        <v>288</v>
      </c>
      <c r="D76" s="57" t="s">
        <v>289</v>
      </c>
      <c r="E76" s="56" t="s">
        <v>216</v>
      </c>
      <c r="F76" s="32" t="s">
        <v>286</v>
      </c>
      <c r="G76" s="22">
        <v>6</v>
      </c>
      <c r="H76" s="32">
        <v>2</v>
      </c>
      <c r="I76" s="32">
        <v>2</v>
      </c>
      <c r="J76" s="32">
        <v>2</v>
      </c>
      <c r="K76" s="58"/>
      <c r="L76" s="58"/>
      <c r="M76" s="58"/>
      <c r="N76" s="13">
        <f t="shared" si="1"/>
        <v>646.63829999999996</v>
      </c>
      <c r="O76" s="40"/>
      <c r="P76" s="59">
        <v>646.63829999999996</v>
      </c>
      <c r="Q76" s="40"/>
      <c r="R76" s="40"/>
      <c r="S76" s="40"/>
    </row>
    <row r="77" spans="2:19" s="42" customFormat="1" ht="31.5" x14ac:dyDescent="0.25">
      <c r="B77" s="32" t="s">
        <v>290</v>
      </c>
      <c r="C77" s="56" t="s">
        <v>291</v>
      </c>
      <c r="D77" s="57" t="s">
        <v>292</v>
      </c>
      <c r="E77" s="56" t="s">
        <v>216</v>
      </c>
      <c r="F77" s="32" t="s">
        <v>286</v>
      </c>
      <c r="G77" s="22">
        <v>6</v>
      </c>
      <c r="H77" s="32">
        <v>2</v>
      </c>
      <c r="I77" s="32">
        <v>2</v>
      </c>
      <c r="J77" s="32">
        <v>2</v>
      </c>
      <c r="K77" s="58"/>
      <c r="L77" s="58"/>
      <c r="M77" s="58"/>
      <c r="N77" s="13">
        <f t="shared" si="1"/>
        <v>674.20237500000007</v>
      </c>
      <c r="O77" s="40"/>
      <c r="P77" s="59">
        <v>674.20237500000007</v>
      </c>
      <c r="Q77" s="40"/>
      <c r="R77" s="40"/>
      <c r="S77" s="40"/>
    </row>
    <row r="78" spans="2:19" s="42" customFormat="1" ht="105" x14ac:dyDescent="0.25">
      <c r="B78" s="32" t="s">
        <v>293</v>
      </c>
      <c r="C78" s="56" t="s">
        <v>294</v>
      </c>
      <c r="D78" s="57" t="s">
        <v>295</v>
      </c>
      <c r="E78" s="56" t="s">
        <v>30</v>
      </c>
      <c r="F78" s="34" t="s">
        <v>296</v>
      </c>
      <c r="G78" s="22">
        <v>3</v>
      </c>
      <c r="H78" s="32">
        <v>1</v>
      </c>
      <c r="I78" s="32">
        <v>1</v>
      </c>
      <c r="J78" s="32">
        <v>1</v>
      </c>
      <c r="K78" s="58"/>
      <c r="L78" s="58"/>
      <c r="M78" s="58"/>
      <c r="N78" s="13">
        <f t="shared" si="1"/>
        <v>334.04679000000004</v>
      </c>
      <c r="O78" s="40"/>
      <c r="P78" s="59">
        <v>334.04679000000004</v>
      </c>
      <c r="Q78" s="40"/>
      <c r="R78" s="40"/>
      <c r="S78" s="40"/>
    </row>
    <row r="79" spans="2:19" s="42" customFormat="1" ht="60" x14ac:dyDescent="0.25">
      <c r="B79" s="32" t="s">
        <v>297</v>
      </c>
      <c r="C79" s="56" t="s">
        <v>298</v>
      </c>
      <c r="D79" s="57" t="s">
        <v>299</v>
      </c>
      <c r="E79" s="56" t="s">
        <v>300</v>
      </c>
      <c r="F79" s="34" t="s">
        <v>301</v>
      </c>
      <c r="G79" s="22">
        <v>3</v>
      </c>
      <c r="H79" s="32">
        <v>1</v>
      </c>
      <c r="I79" s="32">
        <v>1</v>
      </c>
      <c r="J79" s="32">
        <v>1</v>
      </c>
      <c r="K79" s="58"/>
      <c r="L79" s="58"/>
      <c r="M79" s="58"/>
      <c r="N79" s="13">
        <f t="shared" si="1"/>
        <v>159.79713750000002</v>
      </c>
      <c r="O79" s="40"/>
      <c r="P79" s="59">
        <v>159.79713750000002</v>
      </c>
      <c r="Q79" s="40"/>
      <c r="R79" s="40"/>
      <c r="S79" s="40"/>
    </row>
    <row r="80" spans="2:19" s="42" customFormat="1" ht="47.25" x14ac:dyDescent="0.25">
      <c r="B80" s="32" t="s">
        <v>302</v>
      </c>
      <c r="C80" s="56" t="s">
        <v>303</v>
      </c>
      <c r="D80" s="57">
        <v>990079</v>
      </c>
      <c r="E80" s="56" t="s">
        <v>304</v>
      </c>
      <c r="F80" s="56" t="s">
        <v>303</v>
      </c>
      <c r="G80" s="22">
        <v>3</v>
      </c>
      <c r="H80" s="32">
        <v>1</v>
      </c>
      <c r="I80" s="32">
        <v>1</v>
      </c>
      <c r="J80" s="32">
        <v>1</v>
      </c>
      <c r="K80" s="58"/>
      <c r="L80" s="58"/>
      <c r="M80" s="58"/>
      <c r="N80" s="13">
        <f t="shared" si="1"/>
        <v>681.65212500000007</v>
      </c>
      <c r="O80" s="40"/>
      <c r="P80" s="59">
        <v>681.65212500000007</v>
      </c>
      <c r="Q80" s="40"/>
      <c r="R80" s="40"/>
      <c r="S80" s="40"/>
    </row>
    <row r="81" spans="2:19" s="42" customFormat="1" ht="63" x14ac:dyDescent="0.25">
      <c r="B81" s="32" t="s">
        <v>305</v>
      </c>
      <c r="C81" s="56" t="s">
        <v>306</v>
      </c>
      <c r="D81" s="57">
        <v>990688</v>
      </c>
      <c r="E81" s="56" t="s">
        <v>304</v>
      </c>
      <c r="F81" s="56" t="s">
        <v>307</v>
      </c>
      <c r="G81" s="22">
        <v>3</v>
      </c>
      <c r="H81" s="32">
        <v>1</v>
      </c>
      <c r="I81" s="32">
        <v>1</v>
      </c>
      <c r="J81" s="32">
        <v>1</v>
      </c>
      <c r="K81" s="58"/>
      <c r="L81" s="58"/>
      <c r="M81" s="58"/>
      <c r="N81" s="13">
        <f t="shared" si="1"/>
        <v>681.65212500000007</v>
      </c>
      <c r="O81" s="40"/>
      <c r="P81" s="59">
        <v>681.65212500000007</v>
      </c>
      <c r="Q81" s="40"/>
      <c r="R81" s="40"/>
      <c r="S81" s="40"/>
    </row>
    <row r="82" spans="2:19" s="42" customFormat="1" ht="55.5" customHeight="1" x14ac:dyDescent="0.25">
      <c r="B82" s="32" t="s">
        <v>308</v>
      </c>
      <c r="C82" s="56" t="s">
        <v>309</v>
      </c>
      <c r="D82" s="57">
        <v>990091</v>
      </c>
      <c r="E82" s="56" t="s">
        <v>304</v>
      </c>
      <c r="F82" s="56" t="s">
        <v>310</v>
      </c>
      <c r="G82" s="22">
        <v>3</v>
      </c>
      <c r="H82" s="32">
        <v>1</v>
      </c>
      <c r="I82" s="32">
        <v>1</v>
      </c>
      <c r="J82" s="32">
        <v>1</v>
      </c>
      <c r="K82" s="58"/>
      <c r="L82" s="58"/>
      <c r="M82" s="58"/>
      <c r="N82" s="13">
        <f t="shared" si="1"/>
        <v>681.65212500000007</v>
      </c>
      <c r="O82" s="40"/>
      <c r="P82" s="59">
        <v>681.65212500000007</v>
      </c>
      <c r="Q82" s="40"/>
      <c r="R82" s="40"/>
      <c r="S82" s="40"/>
    </row>
    <row r="83" spans="2:19" s="42" customFormat="1" ht="47.25" x14ac:dyDescent="0.25">
      <c r="B83" s="32" t="s">
        <v>311</v>
      </c>
      <c r="C83" s="56" t="s">
        <v>312</v>
      </c>
      <c r="D83" s="57">
        <v>990213</v>
      </c>
      <c r="E83" s="56" t="s">
        <v>304</v>
      </c>
      <c r="F83" s="56" t="s">
        <v>313</v>
      </c>
      <c r="G83" s="22">
        <v>3</v>
      </c>
      <c r="H83" s="32">
        <v>1</v>
      </c>
      <c r="I83" s="32">
        <v>1</v>
      </c>
      <c r="J83" s="32">
        <v>1</v>
      </c>
      <c r="K83" s="58"/>
      <c r="L83" s="58"/>
      <c r="M83" s="58"/>
      <c r="N83" s="13">
        <f t="shared" si="1"/>
        <v>681.65212500000007</v>
      </c>
      <c r="O83" s="40"/>
      <c r="P83" s="59">
        <v>681.65212500000007</v>
      </c>
      <c r="Q83" s="40"/>
      <c r="R83" s="40"/>
      <c r="S83" s="40"/>
    </row>
    <row r="84" spans="2:19" s="42" customFormat="1" ht="63" x14ac:dyDescent="0.25">
      <c r="B84" s="32" t="s">
        <v>314</v>
      </c>
      <c r="C84" s="56" t="s">
        <v>315</v>
      </c>
      <c r="D84" s="57">
        <v>990309</v>
      </c>
      <c r="E84" s="56" t="s">
        <v>304</v>
      </c>
      <c r="F84" s="56" t="s">
        <v>316</v>
      </c>
      <c r="G84" s="22">
        <v>3</v>
      </c>
      <c r="H84" s="32">
        <v>1</v>
      </c>
      <c r="I84" s="32">
        <v>1</v>
      </c>
      <c r="J84" s="32">
        <v>1</v>
      </c>
      <c r="K84" s="58"/>
      <c r="L84" s="58"/>
      <c r="M84" s="58"/>
      <c r="N84" s="13">
        <f t="shared" si="1"/>
        <v>681.65212500000007</v>
      </c>
      <c r="O84" s="40"/>
      <c r="P84" s="59">
        <v>681.65212500000007</v>
      </c>
      <c r="Q84" s="40"/>
      <c r="R84" s="40"/>
      <c r="S84" s="40"/>
    </row>
    <row r="85" spans="2:19" s="42" customFormat="1" ht="63" x14ac:dyDescent="0.25">
      <c r="B85" s="32" t="s">
        <v>317</v>
      </c>
      <c r="C85" s="56" t="s">
        <v>318</v>
      </c>
      <c r="D85" s="57">
        <v>990080</v>
      </c>
      <c r="E85" s="56" t="s">
        <v>304</v>
      </c>
      <c r="F85" s="56" t="s">
        <v>319</v>
      </c>
      <c r="G85" s="22">
        <v>3</v>
      </c>
      <c r="H85" s="32">
        <v>1</v>
      </c>
      <c r="I85" s="32">
        <v>1</v>
      </c>
      <c r="J85" s="32">
        <v>1</v>
      </c>
      <c r="K85" s="58"/>
      <c r="L85" s="58"/>
      <c r="M85" s="58"/>
      <c r="N85" s="13">
        <f t="shared" si="1"/>
        <v>681.65212500000007</v>
      </c>
      <c r="O85" s="40"/>
      <c r="P85" s="59">
        <v>681.65212500000007</v>
      </c>
      <c r="Q85" s="40"/>
      <c r="R85" s="40"/>
      <c r="S85" s="40"/>
    </row>
    <row r="86" spans="2:19" s="42" customFormat="1" ht="47.25" x14ac:dyDescent="0.25">
      <c r="B86" s="32" t="s">
        <v>320</v>
      </c>
      <c r="C86" s="56" t="s">
        <v>321</v>
      </c>
      <c r="D86" s="57">
        <v>990088</v>
      </c>
      <c r="E86" s="56" t="s">
        <v>304</v>
      </c>
      <c r="F86" s="56" t="s">
        <v>321</v>
      </c>
      <c r="G86" s="22">
        <v>3</v>
      </c>
      <c r="H86" s="32">
        <v>1</v>
      </c>
      <c r="I86" s="32">
        <v>1</v>
      </c>
      <c r="J86" s="32">
        <v>1</v>
      </c>
      <c r="K86" s="58"/>
      <c r="L86" s="58"/>
      <c r="M86" s="58"/>
      <c r="N86" s="13">
        <f t="shared" si="1"/>
        <v>681.65212500000007</v>
      </c>
      <c r="O86" s="40"/>
      <c r="P86" s="59">
        <v>681.65212500000007</v>
      </c>
      <c r="Q86" s="40"/>
      <c r="R86" s="40"/>
      <c r="S86" s="40"/>
    </row>
    <row r="87" spans="2:19" s="42" customFormat="1" ht="63" x14ac:dyDescent="0.25">
      <c r="B87" s="32" t="s">
        <v>322</v>
      </c>
      <c r="C87" s="56" t="s">
        <v>323</v>
      </c>
      <c r="D87" s="57">
        <v>990081</v>
      </c>
      <c r="E87" s="56" t="s">
        <v>304</v>
      </c>
      <c r="F87" s="56" t="s">
        <v>324</v>
      </c>
      <c r="G87" s="22">
        <v>3</v>
      </c>
      <c r="H87" s="32">
        <v>1</v>
      </c>
      <c r="I87" s="32">
        <v>1</v>
      </c>
      <c r="J87" s="32">
        <v>1</v>
      </c>
      <c r="K87" s="58"/>
      <c r="L87" s="58"/>
      <c r="M87" s="58"/>
      <c r="N87" s="13">
        <f t="shared" si="1"/>
        <v>681.65212500000007</v>
      </c>
      <c r="O87" s="40"/>
      <c r="P87" s="59">
        <v>681.65212500000007</v>
      </c>
      <c r="Q87" s="40"/>
      <c r="R87" s="40"/>
      <c r="S87" s="40"/>
    </row>
    <row r="88" spans="2:19" s="42" customFormat="1" ht="63" x14ac:dyDescent="0.25">
      <c r="B88" s="32" t="s">
        <v>325</v>
      </c>
      <c r="C88" s="56" t="s">
        <v>326</v>
      </c>
      <c r="D88" s="57">
        <v>990522</v>
      </c>
      <c r="E88" s="56" t="s">
        <v>304</v>
      </c>
      <c r="F88" s="56" t="s">
        <v>327</v>
      </c>
      <c r="G88" s="22">
        <v>3</v>
      </c>
      <c r="H88" s="32">
        <v>1</v>
      </c>
      <c r="I88" s="32">
        <v>1</v>
      </c>
      <c r="J88" s="32">
        <v>1</v>
      </c>
      <c r="K88" s="58"/>
      <c r="L88" s="58"/>
      <c r="M88" s="58"/>
      <c r="N88" s="13">
        <f t="shared" si="1"/>
        <v>681.65212500000007</v>
      </c>
      <c r="O88" s="40"/>
      <c r="P88" s="59">
        <v>681.65212500000007</v>
      </c>
      <c r="Q88" s="40"/>
      <c r="R88" s="40"/>
      <c r="S88" s="40"/>
    </row>
    <row r="89" spans="2:19" s="42" customFormat="1" ht="63" x14ac:dyDescent="0.25">
      <c r="B89" s="32" t="s">
        <v>328</v>
      </c>
      <c r="C89" s="56" t="s">
        <v>329</v>
      </c>
      <c r="D89" s="22">
        <v>990516</v>
      </c>
      <c r="E89" s="56" t="s">
        <v>304</v>
      </c>
      <c r="F89" s="56" t="s">
        <v>330</v>
      </c>
      <c r="G89" s="22">
        <v>3</v>
      </c>
      <c r="H89" s="32">
        <v>1</v>
      </c>
      <c r="I89" s="32">
        <v>1</v>
      </c>
      <c r="J89" s="32">
        <v>1</v>
      </c>
      <c r="K89" s="58"/>
      <c r="L89" s="58"/>
      <c r="M89" s="58"/>
      <c r="N89" s="13">
        <f t="shared" si="1"/>
        <v>681.65212500000007</v>
      </c>
      <c r="O89" s="40"/>
      <c r="P89" s="59">
        <v>681.65212500000007</v>
      </c>
      <c r="Q89" s="40"/>
      <c r="R89" s="40"/>
      <c r="S89" s="40"/>
    </row>
    <row r="90" spans="2:19" s="42" customFormat="1" ht="63" x14ac:dyDescent="0.25">
      <c r="B90" s="32" t="s">
        <v>331</v>
      </c>
      <c r="C90" s="56" t="s">
        <v>332</v>
      </c>
      <c r="D90" s="22">
        <v>990066</v>
      </c>
      <c r="E90" s="56" t="s">
        <v>304</v>
      </c>
      <c r="F90" s="56" t="s">
        <v>333</v>
      </c>
      <c r="G90" s="22">
        <v>3</v>
      </c>
      <c r="H90" s="32">
        <v>1</v>
      </c>
      <c r="I90" s="32">
        <v>1</v>
      </c>
      <c r="J90" s="32">
        <v>1</v>
      </c>
      <c r="K90" s="58"/>
      <c r="L90" s="58"/>
      <c r="M90" s="58"/>
      <c r="N90" s="13">
        <f t="shared" si="1"/>
        <v>681.65212500000007</v>
      </c>
      <c r="O90" s="40"/>
      <c r="P90" s="59">
        <v>681.65212500000007</v>
      </c>
      <c r="Q90" s="40"/>
      <c r="R90" s="40"/>
      <c r="S90" s="40"/>
    </row>
    <row r="91" spans="2:19" s="42" customFormat="1" ht="63" x14ac:dyDescent="0.25">
      <c r="B91" s="32" t="s">
        <v>334</v>
      </c>
      <c r="C91" s="56" t="s">
        <v>335</v>
      </c>
      <c r="D91" s="22">
        <v>990087</v>
      </c>
      <c r="E91" s="56" t="s">
        <v>304</v>
      </c>
      <c r="F91" s="56" t="s">
        <v>336</v>
      </c>
      <c r="G91" s="22">
        <v>3</v>
      </c>
      <c r="H91" s="32">
        <v>1</v>
      </c>
      <c r="I91" s="32">
        <v>1</v>
      </c>
      <c r="J91" s="32">
        <v>1</v>
      </c>
      <c r="K91" s="58"/>
      <c r="L91" s="58"/>
      <c r="M91" s="58"/>
      <c r="N91" s="13">
        <f t="shared" si="1"/>
        <v>681.65212500000007</v>
      </c>
      <c r="O91" s="40"/>
      <c r="P91" s="59">
        <v>681.65212500000007</v>
      </c>
      <c r="Q91" s="40"/>
      <c r="R91" s="40"/>
      <c r="S91" s="40"/>
    </row>
    <row r="92" spans="2:19" s="42" customFormat="1" ht="63" x14ac:dyDescent="0.25">
      <c r="B92" s="32" t="s">
        <v>337</v>
      </c>
      <c r="C92" s="56" t="s">
        <v>338</v>
      </c>
      <c r="D92" s="22">
        <v>990064</v>
      </c>
      <c r="E92" s="56" t="s">
        <v>304</v>
      </c>
      <c r="F92" s="56" t="s">
        <v>339</v>
      </c>
      <c r="G92" s="22">
        <v>3</v>
      </c>
      <c r="H92" s="32">
        <v>1</v>
      </c>
      <c r="I92" s="32">
        <v>1</v>
      </c>
      <c r="J92" s="32">
        <v>1</v>
      </c>
      <c r="K92" s="58"/>
      <c r="L92" s="58"/>
      <c r="M92" s="58"/>
      <c r="N92" s="13">
        <f t="shared" si="1"/>
        <v>681.65212500000007</v>
      </c>
      <c r="O92" s="40"/>
      <c r="P92" s="59">
        <v>681.65212500000007</v>
      </c>
      <c r="Q92" s="40"/>
      <c r="R92" s="40"/>
      <c r="S92" s="40"/>
    </row>
    <row r="93" spans="2:19" s="42" customFormat="1" ht="47.25" x14ac:dyDescent="0.25">
      <c r="B93" s="32" t="s">
        <v>340</v>
      </c>
      <c r="C93" s="56" t="s">
        <v>341</v>
      </c>
      <c r="D93" s="22">
        <v>990306</v>
      </c>
      <c r="E93" s="56" t="s">
        <v>304</v>
      </c>
      <c r="F93" s="56" t="s">
        <v>342</v>
      </c>
      <c r="G93" s="22">
        <v>3</v>
      </c>
      <c r="H93" s="32">
        <v>1</v>
      </c>
      <c r="I93" s="32">
        <v>1</v>
      </c>
      <c r="J93" s="32">
        <v>1</v>
      </c>
      <c r="K93" s="58"/>
      <c r="L93" s="58"/>
      <c r="M93" s="58"/>
      <c r="N93" s="13">
        <f t="shared" si="1"/>
        <v>681.65212500000007</v>
      </c>
      <c r="O93" s="40"/>
      <c r="P93" s="59">
        <v>681.65212500000007</v>
      </c>
      <c r="Q93" s="40"/>
      <c r="R93" s="40"/>
      <c r="S93" s="40"/>
    </row>
    <row r="94" spans="2:19" s="42" customFormat="1" ht="43.5" customHeight="1" x14ac:dyDescent="0.25">
      <c r="B94" s="32" t="s">
        <v>343</v>
      </c>
      <c r="C94" s="56" t="s">
        <v>344</v>
      </c>
      <c r="D94" s="22">
        <v>990212</v>
      </c>
      <c r="E94" s="56" t="s">
        <v>304</v>
      </c>
      <c r="F94" s="56" t="s">
        <v>345</v>
      </c>
      <c r="G94" s="22">
        <v>3</v>
      </c>
      <c r="H94" s="32">
        <v>1</v>
      </c>
      <c r="I94" s="32">
        <v>1</v>
      </c>
      <c r="J94" s="32">
        <v>1</v>
      </c>
      <c r="K94" s="58"/>
      <c r="L94" s="58"/>
      <c r="M94" s="58"/>
      <c r="N94" s="13">
        <f t="shared" si="1"/>
        <v>681.65212500000007</v>
      </c>
      <c r="O94" s="40"/>
      <c r="P94" s="59">
        <v>681.65212500000007</v>
      </c>
      <c r="Q94" s="40"/>
      <c r="R94" s="40"/>
      <c r="S94" s="40"/>
    </row>
    <row r="95" spans="2:19" s="42" customFormat="1" ht="57" customHeight="1" x14ac:dyDescent="0.25">
      <c r="B95" s="32" t="s">
        <v>346</v>
      </c>
      <c r="C95" s="56" t="s">
        <v>347</v>
      </c>
      <c r="D95" s="22">
        <v>990092</v>
      </c>
      <c r="E95" s="56" t="s">
        <v>304</v>
      </c>
      <c r="F95" s="56" t="s">
        <v>348</v>
      </c>
      <c r="G95" s="22">
        <v>3</v>
      </c>
      <c r="H95" s="32">
        <v>1</v>
      </c>
      <c r="I95" s="32">
        <v>1</v>
      </c>
      <c r="J95" s="32">
        <v>1</v>
      </c>
      <c r="K95" s="58"/>
      <c r="L95" s="58"/>
      <c r="M95" s="58"/>
      <c r="N95" s="13">
        <f t="shared" si="1"/>
        <v>681.65212500000007</v>
      </c>
      <c r="O95" s="40"/>
      <c r="P95" s="59">
        <v>681.65212500000007</v>
      </c>
      <c r="Q95" s="40"/>
      <c r="R95" s="40"/>
      <c r="S95" s="40"/>
    </row>
    <row r="96" spans="2:19" s="42" customFormat="1" ht="47.25" x14ac:dyDescent="0.25">
      <c r="B96" s="32" t="s">
        <v>349</v>
      </c>
      <c r="C96" s="56" t="s">
        <v>350</v>
      </c>
      <c r="D96" s="22">
        <v>990682</v>
      </c>
      <c r="E96" s="56" t="s">
        <v>304</v>
      </c>
      <c r="F96" s="56" t="s">
        <v>350</v>
      </c>
      <c r="G96" s="22">
        <v>3</v>
      </c>
      <c r="H96" s="32">
        <v>1</v>
      </c>
      <c r="I96" s="32">
        <v>1</v>
      </c>
      <c r="J96" s="32">
        <v>1</v>
      </c>
      <c r="K96" s="58"/>
      <c r="L96" s="58"/>
      <c r="M96" s="58"/>
      <c r="N96" s="13">
        <f t="shared" si="1"/>
        <v>681.65212500000007</v>
      </c>
      <c r="O96" s="40"/>
      <c r="P96" s="59">
        <v>681.65212500000007</v>
      </c>
      <c r="Q96" s="40"/>
      <c r="R96" s="40"/>
      <c r="S96" s="40"/>
    </row>
    <row r="97" spans="2:19" s="42" customFormat="1" ht="47.25" x14ac:dyDescent="0.25">
      <c r="B97" s="32" t="s">
        <v>351</v>
      </c>
      <c r="C97" s="56" t="s">
        <v>352</v>
      </c>
      <c r="D97" s="22">
        <v>990062</v>
      </c>
      <c r="E97" s="56" t="s">
        <v>304</v>
      </c>
      <c r="F97" s="56" t="s">
        <v>352</v>
      </c>
      <c r="G97" s="22">
        <v>3</v>
      </c>
      <c r="H97" s="32">
        <v>1</v>
      </c>
      <c r="I97" s="32">
        <v>1</v>
      </c>
      <c r="J97" s="32">
        <v>1</v>
      </c>
      <c r="K97" s="58"/>
      <c r="L97" s="58"/>
      <c r="M97" s="58"/>
      <c r="N97" s="13">
        <f t="shared" si="1"/>
        <v>681.65212500000007</v>
      </c>
      <c r="O97" s="40"/>
      <c r="P97" s="59">
        <v>681.65212500000007</v>
      </c>
      <c r="Q97" s="40"/>
      <c r="R97" s="40"/>
      <c r="S97" s="40"/>
    </row>
    <row r="98" spans="2:19" s="42" customFormat="1" ht="15.75" x14ac:dyDescent="0.25">
      <c r="B98" s="32" t="s">
        <v>353</v>
      </c>
      <c r="C98" s="32" t="s">
        <v>354</v>
      </c>
      <c r="D98" s="21" t="s">
        <v>355</v>
      </c>
      <c r="E98" s="32" t="s">
        <v>22</v>
      </c>
      <c r="F98" s="56"/>
      <c r="G98" s="22">
        <v>6</v>
      </c>
      <c r="H98" s="32">
        <v>2</v>
      </c>
      <c r="I98" s="32">
        <v>2</v>
      </c>
      <c r="J98" s="32">
        <v>2</v>
      </c>
      <c r="K98" s="58"/>
      <c r="L98" s="58"/>
      <c r="M98" s="58"/>
      <c r="N98" s="13">
        <f t="shared" si="1"/>
        <v>990.81674999999996</v>
      </c>
      <c r="O98" s="40"/>
      <c r="P98" s="59">
        <v>990.81674999999996</v>
      </c>
      <c r="Q98" s="40"/>
      <c r="R98" s="40"/>
      <c r="S98" s="40"/>
    </row>
    <row r="99" spans="2:19" s="42" customFormat="1" ht="15.75" x14ac:dyDescent="0.25">
      <c r="B99" s="32" t="s">
        <v>356</v>
      </c>
      <c r="C99" s="32" t="s">
        <v>357</v>
      </c>
      <c r="D99" s="21" t="s">
        <v>358</v>
      </c>
      <c r="E99" s="32" t="s">
        <v>22</v>
      </c>
      <c r="F99" s="56"/>
      <c r="G99" s="22">
        <v>6</v>
      </c>
      <c r="H99" s="32">
        <v>2</v>
      </c>
      <c r="I99" s="32">
        <v>2</v>
      </c>
      <c r="J99" s="32">
        <v>2</v>
      </c>
      <c r="K99" s="58"/>
      <c r="L99" s="58"/>
      <c r="M99" s="58"/>
      <c r="N99" s="13">
        <f t="shared" si="1"/>
        <v>990.81674999999996</v>
      </c>
      <c r="O99" s="40"/>
      <c r="P99" s="59">
        <v>990.81674999999996</v>
      </c>
      <c r="Q99" s="40"/>
      <c r="R99" s="40"/>
      <c r="S99" s="40"/>
    </row>
    <row r="100" spans="2:19" s="42" customFormat="1" ht="15.75" x14ac:dyDescent="0.25">
      <c r="B100" s="32" t="s">
        <v>359</v>
      </c>
      <c r="C100" s="32" t="s">
        <v>360</v>
      </c>
      <c r="D100" s="21" t="s">
        <v>361</v>
      </c>
      <c r="E100" s="32" t="s">
        <v>22</v>
      </c>
      <c r="F100" s="56"/>
      <c r="G100" s="22">
        <v>6</v>
      </c>
      <c r="H100" s="32">
        <v>2</v>
      </c>
      <c r="I100" s="32">
        <v>2</v>
      </c>
      <c r="J100" s="32">
        <v>2</v>
      </c>
      <c r="K100" s="58"/>
      <c r="L100" s="58"/>
      <c r="M100" s="58"/>
      <c r="N100" s="13">
        <f t="shared" si="1"/>
        <v>990.81674999999996</v>
      </c>
      <c r="O100" s="40"/>
      <c r="P100" s="59">
        <v>990.81674999999996</v>
      </c>
      <c r="Q100" s="40"/>
      <c r="R100" s="40"/>
      <c r="S100" s="40"/>
    </row>
    <row r="101" spans="2:19" s="42" customFormat="1" ht="15.75" x14ac:dyDescent="0.25">
      <c r="B101" s="32" t="s">
        <v>362</v>
      </c>
      <c r="C101" s="32" t="s">
        <v>363</v>
      </c>
      <c r="D101" s="21" t="s">
        <v>364</v>
      </c>
      <c r="E101" s="32" t="s">
        <v>22</v>
      </c>
      <c r="F101" s="56"/>
      <c r="G101" s="22">
        <v>6</v>
      </c>
      <c r="H101" s="32">
        <v>2</v>
      </c>
      <c r="I101" s="32">
        <v>2</v>
      </c>
      <c r="J101" s="32">
        <v>2</v>
      </c>
      <c r="K101" s="58"/>
      <c r="L101" s="58"/>
      <c r="M101" s="58"/>
      <c r="N101" s="13">
        <f t="shared" si="1"/>
        <v>990.81674999999996</v>
      </c>
      <c r="O101" s="40"/>
      <c r="P101" s="59">
        <v>990.81674999999996</v>
      </c>
      <c r="Q101" s="40"/>
      <c r="R101" s="40"/>
      <c r="S101" s="40"/>
    </row>
    <row r="102" spans="2:19" s="42" customFormat="1" ht="15.75" x14ac:dyDescent="0.25">
      <c r="B102" s="32" t="s">
        <v>365</v>
      </c>
      <c r="C102" s="32" t="s">
        <v>366</v>
      </c>
      <c r="D102" s="21" t="s">
        <v>367</v>
      </c>
      <c r="E102" s="32" t="s">
        <v>22</v>
      </c>
      <c r="F102" s="56"/>
      <c r="G102" s="22">
        <v>6</v>
      </c>
      <c r="H102" s="32">
        <v>2</v>
      </c>
      <c r="I102" s="32">
        <v>2</v>
      </c>
      <c r="J102" s="32">
        <v>2</v>
      </c>
      <c r="K102" s="58"/>
      <c r="L102" s="58"/>
      <c r="M102" s="58"/>
      <c r="N102" s="13">
        <f t="shared" si="1"/>
        <v>990.81674999999996</v>
      </c>
      <c r="O102" s="40"/>
      <c r="P102" s="59">
        <v>990.81674999999996</v>
      </c>
      <c r="Q102" s="40"/>
      <c r="R102" s="40"/>
      <c r="S102" s="40"/>
    </row>
    <row r="103" spans="2:19" s="42" customFormat="1" ht="15.75" x14ac:dyDescent="0.25">
      <c r="B103" s="32" t="s">
        <v>368</v>
      </c>
      <c r="C103" s="32" t="s">
        <v>369</v>
      </c>
      <c r="D103" s="21" t="s">
        <v>370</v>
      </c>
      <c r="E103" s="32" t="s">
        <v>96</v>
      </c>
      <c r="F103" s="56" t="s">
        <v>371</v>
      </c>
      <c r="G103" s="22">
        <v>3</v>
      </c>
      <c r="H103" s="32">
        <v>1</v>
      </c>
      <c r="I103" s="32">
        <v>1</v>
      </c>
      <c r="J103" s="32">
        <v>1</v>
      </c>
      <c r="K103" s="58"/>
      <c r="L103" s="58"/>
      <c r="M103" s="58"/>
      <c r="N103" s="13">
        <f t="shared" si="1"/>
        <v>569.71963125000002</v>
      </c>
      <c r="O103" s="40"/>
      <c r="P103" s="59">
        <v>569.71963125000002</v>
      </c>
      <c r="Q103" s="40"/>
      <c r="R103" s="40"/>
      <c r="S103" s="40"/>
    </row>
    <row r="104" spans="2:19" s="42" customFormat="1" ht="15.75" thickBot="1" x14ac:dyDescent="0.3">
      <c r="D104" s="2"/>
      <c r="N104" s="60"/>
      <c r="O104" s="40"/>
      <c r="P104" s="60"/>
      <c r="Q104" s="40"/>
      <c r="R104" s="40"/>
      <c r="S104" s="40"/>
    </row>
    <row r="105" spans="2:19" s="1" customFormat="1" ht="19.5" thickBot="1" x14ac:dyDescent="0.35">
      <c r="D105" s="24" t="s">
        <v>12</v>
      </c>
      <c r="E105" s="25"/>
      <c r="F105" s="26"/>
      <c r="G105" s="25"/>
      <c r="H105" s="25"/>
      <c r="I105" s="25"/>
      <c r="J105" s="25"/>
      <c r="K105" s="25"/>
      <c r="L105" s="25"/>
      <c r="M105" s="25"/>
      <c r="N105" s="27">
        <f>SUM(N3:N103)</f>
        <v>96221.396906249851</v>
      </c>
      <c r="O105" s="23"/>
      <c r="P105"/>
      <c r="Q105" s="23"/>
      <c r="R105" s="23"/>
      <c r="S105"/>
    </row>
    <row r="106" spans="2:19" s="1" customFormat="1" x14ac:dyDescent="0.25">
      <c r="F106" s="2"/>
    </row>
    <row r="107" spans="2:19" s="1" customFormat="1" ht="55.5" customHeight="1" x14ac:dyDescent="0.25">
      <c r="D107" s="28" t="s">
        <v>13</v>
      </c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</row>
    <row r="108" spans="2:19" s="42" customFormat="1" x14ac:dyDescent="0.25">
      <c r="D108" s="2"/>
    </row>
    <row r="109" spans="2:19" s="42" customFormat="1" x14ac:dyDescent="0.25">
      <c r="D109" s="2"/>
    </row>
    <row r="110" spans="2:19" s="42" customFormat="1" x14ac:dyDescent="0.25">
      <c r="D110" s="2"/>
    </row>
    <row r="111" spans="2:19" s="42" customFormat="1" x14ac:dyDescent="0.25">
      <c r="D111" s="2"/>
    </row>
    <row r="112" spans="2:19" s="42" customFormat="1" x14ac:dyDescent="0.25">
      <c r="D112" s="2"/>
    </row>
    <row r="113" spans="4:4" s="42" customFormat="1" x14ac:dyDescent="0.25">
      <c r="D113" s="2"/>
    </row>
    <row r="114" spans="4:4" s="42" customFormat="1" x14ac:dyDescent="0.25">
      <c r="D114" s="2"/>
    </row>
    <row r="115" spans="4:4" s="42" customFormat="1" x14ac:dyDescent="0.25">
      <c r="D115" s="2"/>
    </row>
    <row r="116" spans="4:4" s="42" customFormat="1" x14ac:dyDescent="0.25">
      <c r="D116" s="2"/>
    </row>
    <row r="117" spans="4:4" s="42" customFormat="1" x14ac:dyDescent="0.25">
      <c r="D117" s="2"/>
    </row>
    <row r="118" spans="4:4" s="42" customFormat="1" x14ac:dyDescent="0.25">
      <c r="D118" s="2"/>
    </row>
    <row r="119" spans="4:4" s="42" customFormat="1" x14ac:dyDescent="0.25">
      <c r="D119" s="2"/>
    </row>
    <row r="120" spans="4:4" s="42" customFormat="1" x14ac:dyDescent="0.25">
      <c r="D120" s="2"/>
    </row>
    <row r="121" spans="4:4" s="42" customFormat="1" x14ac:dyDescent="0.25">
      <c r="D121" s="2"/>
    </row>
    <row r="122" spans="4:4" s="42" customFormat="1" x14ac:dyDescent="0.25">
      <c r="D122" s="2"/>
    </row>
    <row r="123" spans="4:4" s="42" customFormat="1" x14ac:dyDescent="0.25">
      <c r="D123" s="2"/>
    </row>
    <row r="124" spans="4:4" s="42" customFormat="1" x14ac:dyDescent="0.25">
      <c r="D124" s="2"/>
    </row>
    <row r="125" spans="4:4" s="42" customFormat="1" x14ac:dyDescent="0.25">
      <c r="D125" s="2"/>
    </row>
    <row r="126" spans="4:4" s="42" customFormat="1" x14ac:dyDescent="0.25">
      <c r="D126" s="2"/>
    </row>
    <row r="127" spans="4:4" s="42" customFormat="1" x14ac:dyDescent="0.25">
      <c r="D127" s="2"/>
    </row>
    <row r="128" spans="4:4" s="42" customFormat="1" x14ac:dyDescent="0.25">
      <c r="D128" s="2"/>
    </row>
    <row r="129" spans="4:4" s="42" customFormat="1" x14ac:dyDescent="0.25">
      <c r="D129" s="2"/>
    </row>
    <row r="130" spans="4:4" s="42" customFormat="1" x14ac:dyDescent="0.25">
      <c r="D130" s="2"/>
    </row>
    <row r="131" spans="4:4" s="42" customFormat="1" x14ac:dyDescent="0.25">
      <c r="D131" s="2"/>
    </row>
    <row r="132" spans="4:4" s="42" customFormat="1" x14ac:dyDescent="0.25">
      <c r="D132" s="2"/>
    </row>
    <row r="133" spans="4:4" s="42" customFormat="1" x14ac:dyDescent="0.25">
      <c r="D133" s="2"/>
    </row>
    <row r="134" spans="4:4" s="42" customFormat="1" x14ac:dyDescent="0.25">
      <c r="D134" s="2"/>
    </row>
    <row r="135" spans="4:4" s="42" customFormat="1" x14ac:dyDescent="0.25">
      <c r="D135" s="2"/>
    </row>
    <row r="136" spans="4:4" s="42" customFormat="1" x14ac:dyDescent="0.25">
      <c r="D136" s="2"/>
    </row>
    <row r="137" spans="4:4" s="42" customFormat="1" x14ac:dyDescent="0.25">
      <c r="D137" s="2"/>
    </row>
    <row r="138" spans="4:4" s="42" customFormat="1" x14ac:dyDescent="0.25">
      <c r="D138" s="2"/>
    </row>
    <row r="139" spans="4:4" s="42" customFormat="1" x14ac:dyDescent="0.25">
      <c r="D139" s="2"/>
    </row>
    <row r="140" spans="4:4" s="42" customFormat="1" x14ac:dyDescent="0.25">
      <c r="D140" s="2"/>
    </row>
    <row r="141" spans="4:4" s="42" customFormat="1" x14ac:dyDescent="0.25">
      <c r="D141" s="2"/>
    </row>
    <row r="142" spans="4:4" s="42" customFormat="1" x14ac:dyDescent="0.25">
      <c r="D142" s="2"/>
    </row>
    <row r="143" spans="4:4" s="42" customFormat="1" x14ac:dyDescent="0.25">
      <c r="D143" s="2"/>
    </row>
    <row r="144" spans="4:4" s="42" customFormat="1" x14ac:dyDescent="0.25">
      <c r="D144" s="2"/>
    </row>
    <row r="145" spans="4:4" s="42" customFormat="1" x14ac:dyDescent="0.25">
      <c r="D145" s="2"/>
    </row>
    <row r="146" spans="4:4" s="42" customFormat="1" x14ac:dyDescent="0.25">
      <c r="D146" s="2"/>
    </row>
    <row r="147" spans="4:4" s="42" customFormat="1" x14ac:dyDescent="0.25">
      <c r="D147" s="2"/>
    </row>
    <row r="148" spans="4:4" s="42" customFormat="1" x14ac:dyDescent="0.25">
      <c r="D148" s="2"/>
    </row>
    <row r="149" spans="4:4" s="42" customFormat="1" x14ac:dyDescent="0.25">
      <c r="D149" s="2"/>
    </row>
    <row r="150" spans="4:4" s="42" customFormat="1" x14ac:dyDescent="0.25">
      <c r="D150" s="2"/>
    </row>
    <row r="151" spans="4:4" s="42" customFormat="1" x14ac:dyDescent="0.25">
      <c r="D151" s="2"/>
    </row>
    <row r="152" spans="4:4" s="42" customFormat="1" x14ac:dyDescent="0.25">
      <c r="D152" s="2"/>
    </row>
    <row r="153" spans="4:4" s="42" customFormat="1" x14ac:dyDescent="0.25">
      <c r="D153" s="2"/>
    </row>
    <row r="154" spans="4:4" s="42" customFormat="1" x14ac:dyDescent="0.25">
      <c r="D154" s="2"/>
    </row>
    <row r="155" spans="4:4" s="42" customFormat="1" x14ac:dyDescent="0.25">
      <c r="D155" s="2"/>
    </row>
    <row r="156" spans="4:4" s="42" customFormat="1" x14ac:dyDescent="0.25">
      <c r="D156" s="2"/>
    </row>
    <row r="157" spans="4:4" s="42" customFormat="1" x14ac:dyDescent="0.25">
      <c r="D157" s="2"/>
    </row>
    <row r="158" spans="4:4" s="42" customFormat="1" x14ac:dyDescent="0.25">
      <c r="D158" s="2"/>
    </row>
    <row r="159" spans="4:4" s="42" customFormat="1" x14ac:dyDescent="0.25">
      <c r="D159" s="2"/>
    </row>
    <row r="160" spans="4:4" s="42" customFormat="1" x14ac:dyDescent="0.25">
      <c r="D160" s="2"/>
    </row>
    <row r="161" spans="4:4" s="42" customFormat="1" x14ac:dyDescent="0.25">
      <c r="D161" s="2"/>
    </row>
    <row r="162" spans="4:4" s="42" customFormat="1" x14ac:dyDescent="0.25">
      <c r="D162" s="2"/>
    </row>
    <row r="163" spans="4:4" s="42" customFormat="1" x14ac:dyDescent="0.25">
      <c r="D163" s="2"/>
    </row>
    <row r="164" spans="4:4" s="42" customFormat="1" x14ac:dyDescent="0.25">
      <c r="D164" s="2"/>
    </row>
    <row r="165" spans="4:4" s="42" customFormat="1" x14ac:dyDescent="0.25">
      <c r="D165" s="2"/>
    </row>
    <row r="166" spans="4:4" s="42" customFormat="1" x14ac:dyDescent="0.25">
      <c r="D166" s="2"/>
    </row>
    <row r="167" spans="4:4" s="42" customFormat="1" x14ac:dyDescent="0.25">
      <c r="D167" s="2"/>
    </row>
    <row r="168" spans="4:4" s="42" customFormat="1" x14ac:dyDescent="0.25">
      <c r="D168" s="2"/>
    </row>
    <row r="169" spans="4:4" s="42" customFormat="1" x14ac:dyDescent="0.25">
      <c r="D169" s="2"/>
    </row>
    <row r="170" spans="4:4" s="42" customFormat="1" x14ac:dyDescent="0.25">
      <c r="D170" s="2"/>
    </row>
    <row r="171" spans="4:4" s="42" customFormat="1" x14ac:dyDescent="0.25">
      <c r="D171" s="2"/>
    </row>
    <row r="172" spans="4:4" s="42" customFormat="1" x14ac:dyDescent="0.25">
      <c r="D172" s="2"/>
    </row>
    <row r="173" spans="4:4" s="42" customFormat="1" x14ac:dyDescent="0.25">
      <c r="D173" s="2"/>
    </row>
    <row r="174" spans="4:4" s="42" customFormat="1" x14ac:dyDescent="0.25">
      <c r="D174" s="2"/>
    </row>
    <row r="175" spans="4:4" s="42" customFormat="1" x14ac:dyDescent="0.25">
      <c r="D175" s="2"/>
    </row>
    <row r="176" spans="4:4" s="42" customFormat="1" x14ac:dyDescent="0.25">
      <c r="D176" s="2"/>
    </row>
  </sheetData>
  <mergeCells count="2">
    <mergeCell ref="G1:N1"/>
    <mergeCell ref="D107:R107"/>
  </mergeCells>
  <conditionalFormatting sqref="C3:C4 E3:E8">
    <cfRule type="cellIs" dxfId="1" priority="2" operator="lessThanOrEqual">
      <formula>0</formula>
    </cfRule>
  </conditionalFormatting>
  <conditionalFormatting sqref="D3">
    <cfRule type="cellIs" dxfId="0" priority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7 Patrons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Peris Zacarías, David</dc:creator>
  <cp:lastModifiedBy>Peris Zacarías, David</cp:lastModifiedBy>
  <dcterms:created xsi:type="dcterms:W3CDTF">2025-10-06T07:34:15Z</dcterms:created>
  <dcterms:modified xsi:type="dcterms:W3CDTF">2025-10-06T07:55:54Z</dcterms:modified>
</cp:coreProperties>
</file>